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3040" windowHeight="9240"/>
  </bookViews>
  <sheets>
    <sheet name="補助対象事業費内訳書（部分改修）" sheetId="9" r:id="rId1"/>
  </sheets>
  <definedNames>
    <definedName name="_xlnm.Print_Area" localSheetId="0">'補助対象事業費内訳書（部分改修）'!$A$1:$O$40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<sst xmlns="http://schemas.openxmlformats.org/spreadsheetml/2006/main" xmlns:r="http://schemas.openxmlformats.org/officeDocument/2006/relationships" count="63" uniqueCount="63">
  <si>
    <t>数量</t>
  </si>
  <si>
    <t>実際の工事費
（税抜き）</t>
    <rPh sb="0" eb="2">
      <t>ジッサイ</t>
    </rPh>
    <rPh sb="3" eb="5">
      <t>コウジ</t>
    </rPh>
    <rPh sb="5" eb="6">
      <t>ヒ</t>
    </rPh>
    <rPh sb="8" eb="9">
      <t>ゼイ</t>
    </rPh>
    <rPh sb="9" eb="10">
      <t>ヌ</t>
    </rPh>
    <phoneticPr fontId="3"/>
  </si>
  <si>
    <t>Ｂ－1．</t>
  </si>
  <si>
    <t>①＋②（②が①より大きい場合にあっては、①×２）</t>
    <rPh sb="9" eb="10">
      <t>オオ</t>
    </rPh>
    <rPh sb="12" eb="14">
      <t>バアイ</t>
    </rPh>
    <phoneticPr fontId="3"/>
  </si>
  <si>
    <t>中</t>
  </si>
  <si>
    <t>ガラス交換</t>
  </si>
  <si>
    <t>窓</t>
  </si>
  <si>
    <t>単価</t>
    <rPh sb="0" eb="2">
      <t>タンカ</t>
    </rPh>
    <phoneticPr fontId="3"/>
  </si>
  <si>
    <t>大</t>
  </si>
  <si>
    <t>箇所</t>
  </si>
  <si>
    <t>様式第６号の３</t>
    <rPh sb="0" eb="2">
      <t>ヨウシキ</t>
    </rPh>
    <rPh sb="2" eb="3">
      <t>ダイ</t>
    </rPh>
    <rPh sb="4" eb="5">
      <t>ゴウ</t>
    </rPh>
    <phoneticPr fontId="3"/>
  </si>
  <si>
    <t>⑤、⑥のいずれか低い額</t>
  </si>
  <si>
    <t>円／戸</t>
  </si>
  <si>
    <t>円</t>
  </si>
  <si>
    <t xml:space="preserve">円／台 </t>
    <rPh sb="0" eb="1">
      <t>エン</t>
    </rPh>
    <rPh sb="2" eb="3">
      <t>ダイ</t>
    </rPh>
    <phoneticPr fontId="3"/>
  </si>
  <si>
    <t>小</t>
  </si>
  <si>
    <t>コージェネレーション設備</t>
  </si>
  <si>
    <t>枚</t>
  </si>
  <si>
    <t>台</t>
    <rPh sb="0" eb="1">
      <t>ダイ</t>
    </rPh>
    <phoneticPr fontId="3"/>
  </si>
  <si>
    <t>ドア</t>
  </si>
  <si>
    <t>㎥</t>
  </si>
  <si>
    <t>玄関ドア等の交換</t>
  </si>
  <si>
    <t xml:space="preserve"> 補助対象工事</t>
  </si>
  <si>
    <t>外窓交換</t>
  </si>
  <si>
    <t>屋根・天井</t>
    <rPh sb="0" eb="2">
      <t>ヤネ</t>
    </rPh>
    <rPh sb="3" eb="5">
      <t>テンジョウ</t>
    </rPh>
    <phoneticPr fontId="3"/>
  </si>
  <si>
    <t>円／箇所</t>
    <rPh sb="0" eb="1">
      <t>エン</t>
    </rPh>
    <rPh sb="2" eb="4">
      <t>カショ</t>
    </rPh>
    <phoneticPr fontId="3"/>
  </si>
  <si>
    <t>内窓設置</t>
  </si>
  <si>
    <t>円／枚</t>
    <rPh sb="0" eb="1">
      <t>エン</t>
    </rPh>
    <rPh sb="2" eb="3">
      <t>マイ</t>
    </rPh>
    <phoneticPr fontId="3"/>
  </si>
  <si>
    <t>躯体等の断熱化</t>
    <rPh sb="0" eb="2">
      <t>クタイ</t>
    </rPh>
    <rPh sb="2" eb="3">
      <t>トウ</t>
    </rPh>
    <rPh sb="6" eb="7">
      <t>カ</t>
    </rPh>
    <phoneticPr fontId="3"/>
  </si>
  <si>
    <t>A-C</t>
  </si>
  <si>
    <t/>
  </si>
  <si>
    <t xml:space="preserve">円／㎥  </t>
  </si>
  <si>
    <t>D-F</t>
  </si>
  <si>
    <t>Ｂ－２の小計（③）</t>
    <rPh sb="4" eb="6">
      <t>ショウケイ</t>
    </rPh>
    <phoneticPr fontId="3"/>
  </si>
  <si>
    <t>床</t>
    <rPh sb="0" eb="1">
      <t>ユカ</t>
    </rPh>
    <phoneticPr fontId="3"/>
  </si>
  <si>
    <t>太陽熱利用システム</t>
  </si>
  <si>
    <t>開口部の断熱化</t>
    <rPh sb="6" eb="7">
      <t>カ</t>
    </rPh>
    <phoneticPr fontId="3"/>
  </si>
  <si>
    <t>円／戸</t>
    <rPh sb="0" eb="1">
      <t>エン</t>
    </rPh>
    <rPh sb="2" eb="3">
      <t>コ</t>
    </rPh>
    <phoneticPr fontId="3"/>
  </si>
  <si>
    <t>Ｂ－1の小計</t>
    <rPh sb="4" eb="6">
      <t>ショウケイ</t>
    </rPh>
    <phoneticPr fontId="3"/>
  </si>
  <si>
    <t>円／戸</t>
    <rPh sb="0" eb="1">
      <t>エン</t>
    </rPh>
    <phoneticPr fontId="3"/>
  </si>
  <si>
    <t>Ａにかかる「モデル工事費」又は「実際の工事費」の合計のうち、いずれか低い額</t>
    <rPh sb="13" eb="14">
      <t>マタ</t>
    </rPh>
    <rPh sb="16" eb="18">
      <t>ジッサイ</t>
    </rPh>
    <rPh sb="19" eb="22">
      <t>コウジヒ</t>
    </rPh>
    <rPh sb="36" eb="37">
      <t>ガク</t>
    </rPh>
    <phoneticPr fontId="3"/>
  </si>
  <si>
    <t>工事費</t>
  </si>
  <si>
    <t>LED照明</t>
  </si>
  <si>
    <t>式</t>
    <rPh sb="0" eb="1">
      <t>シキ</t>
    </rPh>
    <phoneticPr fontId="3"/>
  </si>
  <si>
    <t>(Ｂ－１にかかる「モデル工事費」又は「実際の工事費」の合計のうち、いずれか低い額)＋③</t>
    <rPh sb="27" eb="29">
      <t>ゴウケイ</t>
    </rPh>
    <rPh sb="37" eb="38">
      <t>ヒク</t>
    </rPh>
    <rPh sb="39" eb="40">
      <t>ガク</t>
    </rPh>
    <phoneticPr fontId="3"/>
  </si>
  <si>
    <t>高断熱浴槽</t>
    <rPh sb="0" eb="5">
      <t>コウダンネツヨクソウ</t>
    </rPh>
    <phoneticPr fontId="3"/>
  </si>
  <si>
    <t>節湯水栓</t>
  </si>
  <si>
    <t>Ｂ－２．</t>
  </si>
  <si>
    <t>高効率給湯器
（電気ﾋｰﾄﾎﾟﾝﾌﾟ給湯器
　潜熱回収型ｶﾞｽ給湯器
　潜熱回収型石油給湯器
　ﾋｰﾄﾎﾟﾝﾌﾟ・ｶﾞｽ瞬間式
　　併用型給湯器）</t>
  </si>
  <si>
    <t>Ａ　開口部、躯体等の断熱化工事</t>
    <rPh sb="2" eb="5">
      <t>カイコウブ</t>
    </rPh>
    <rPh sb="6" eb="8">
      <t>クタイ</t>
    </rPh>
    <rPh sb="8" eb="9">
      <t>ナド</t>
    </rPh>
    <rPh sb="10" eb="12">
      <t>ダンネツ</t>
    </rPh>
    <rPh sb="12" eb="13">
      <t>カ</t>
    </rPh>
    <phoneticPr fontId="3"/>
  </si>
  <si>
    <t>壁</t>
    <rPh sb="0" eb="1">
      <t>カベ</t>
    </rPh>
    <phoneticPr fontId="3"/>
  </si>
  <si>
    <t>補助金申請額</t>
    <rPh sb="2" eb="3">
      <t>キン</t>
    </rPh>
    <phoneticPr fontId="3"/>
  </si>
  <si>
    <t>Ｂ　設備の効率化に係る工事</t>
    <rPh sb="2" eb="4">
      <t>セツビ</t>
    </rPh>
    <rPh sb="5" eb="8">
      <t>コウリツカ</t>
    </rPh>
    <rPh sb="9" eb="10">
      <t>カカ</t>
    </rPh>
    <rPh sb="11" eb="13">
      <t>コウジ</t>
    </rPh>
    <phoneticPr fontId="3"/>
  </si>
  <si>
    <t>要綱に基づく補助上限金額（⑥）</t>
  </si>
  <si>
    <r>
      <t>④に23/100を乗じた額</t>
    </r>
    <r>
      <rPr>
        <sz val="12"/>
        <color auto="1"/>
        <rFont val="ＭＳ 明朝"/>
      </rPr>
      <t>（⑤）</t>
    </r>
  </si>
  <si>
    <t>Aの小計（①）</t>
    <rPh sb="2" eb="4">
      <t>ショウケイ</t>
    </rPh>
    <phoneticPr fontId="3"/>
  </si>
  <si>
    <t>Bの小計（②）</t>
    <rPh sb="2" eb="4">
      <t>ショウケイ</t>
    </rPh>
    <phoneticPr fontId="3"/>
  </si>
  <si>
    <t>A　の小計</t>
    <rPh sb="3" eb="5">
      <t>ショウケイ</t>
    </rPh>
    <phoneticPr fontId="3"/>
  </si>
  <si>
    <t>④×23％　　※千円未満切り捨て</t>
    <rPh sb="8" eb="12">
      <t>センエンミマン</t>
    </rPh>
    <rPh sb="12" eb="13">
      <t>キ</t>
    </rPh>
    <rPh sb="14" eb="15">
      <t>ス</t>
    </rPh>
    <phoneticPr fontId="3"/>
  </si>
  <si>
    <t>モデル工事費（税抜き）</t>
    <rPh sb="3" eb="6">
      <t>コウジヒ</t>
    </rPh>
    <rPh sb="7" eb="8">
      <t>ゼイ</t>
    </rPh>
    <rPh sb="8" eb="9">
      <t>ヌ</t>
    </rPh>
    <phoneticPr fontId="3"/>
  </si>
  <si>
    <t>補助金精算額内訳書（部分改修）</t>
    <rPh sb="0" eb="2">
      <t>ホジョ</t>
    </rPh>
    <rPh sb="3" eb="6">
      <t>セイサンガク</t>
    </rPh>
    <rPh sb="6" eb="9">
      <t>ウチワケショ</t>
    </rPh>
    <rPh sb="10" eb="12">
      <t>ブブン</t>
    </rPh>
    <rPh sb="12" eb="14">
      <t>カイシュウ</t>
    </rPh>
    <phoneticPr fontId="3"/>
  </si>
  <si>
    <r>
      <t>補助対象事業費</t>
    </r>
    <r>
      <rPr>
        <sz val="12"/>
        <color auto="1"/>
        <rFont val="ＭＳ 明朝"/>
      </rPr>
      <t>（④）</t>
    </r>
    <rPh sb="0" eb="2">
      <t>ホジョ</t>
    </rPh>
    <rPh sb="2" eb="4">
      <t>タイショウ</t>
    </rPh>
    <rPh sb="4" eb="6">
      <t>ジギョウ</t>
    </rPh>
    <rPh sb="6" eb="7">
      <t>ヒ</t>
    </rPh>
    <phoneticPr fontId="3"/>
  </si>
  <si>
    <t>蓄電池</t>
    <rPh sb="0" eb="3">
      <t>チクデンチ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</si>
</sst>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;[Red]\-#,##0.0"/>
  </numFmts>
  <fonts count="7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26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176" fontId="4" fillId="3" borderId="36" xfId="6" applyNumberFormat="1" applyFont="1" applyFill="1" applyBorder="1" applyAlignment="1" applyProtection="1">
      <alignment horizontal="center" vertical="center" wrapText="1"/>
      <protection locked="0"/>
    </xf>
    <xf numFmtId="176" fontId="4" fillId="3" borderId="25" xfId="6" applyNumberFormat="1" applyFont="1" applyFill="1" applyBorder="1" applyAlignment="1" applyProtection="1">
      <alignment horizontal="center" vertical="center" wrapText="1"/>
      <protection locked="0"/>
    </xf>
    <xf numFmtId="176" fontId="4" fillId="3" borderId="13" xfId="6" applyNumberFormat="1" applyFont="1" applyFill="1" applyBorder="1" applyAlignment="1" applyProtection="1">
      <alignment horizontal="center" vertical="center" wrapText="1"/>
      <protection locked="0"/>
    </xf>
    <xf numFmtId="176" fontId="4" fillId="3" borderId="14" xfId="6" applyNumberFormat="1" applyFont="1" applyFill="1" applyBorder="1" applyAlignment="1" applyProtection="1">
      <alignment horizontal="center" vertical="center" wrapText="1"/>
      <protection locked="0"/>
    </xf>
    <xf numFmtId="176" fontId="4" fillId="3" borderId="37" xfId="6" applyNumberFormat="1" applyFont="1" applyFill="1" applyBorder="1" applyAlignment="1" applyProtection="1">
      <alignment horizontal="center" vertical="center" wrapText="1"/>
      <protection locked="0"/>
    </xf>
    <xf numFmtId="176" fontId="4" fillId="3" borderId="10" xfId="6" applyNumberFormat="1" applyFont="1" applyFill="1" applyBorder="1" applyAlignment="1" applyProtection="1">
      <alignment horizontal="center" vertical="center" wrapText="1"/>
      <protection locked="0"/>
    </xf>
    <xf numFmtId="176" fontId="4" fillId="3" borderId="11" xfId="6" applyNumberFormat="1" applyFont="1" applyFill="1" applyBorder="1" applyAlignment="1" applyProtection="1">
      <alignment horizontal="center" vertical="center" wrapText="1"/>
      <protection locked="0"/>
    </xf>
    <xf numFmtId="176" fontId="4" fillId="3" borderId="26" xfId="6" applyNumberFormat="1" applyFont="1" applyFill="1" applyBorder="1" applyAlignment="1" applyProtection="1">
      <alignment horizontal="center" vertical="center" wrapText="1"/>
      <protection locked="0"/>
    </xf>
    <xf numFmtId="176" fontId="4" fillId="3" borderId="19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wrapText="1"/>
    </xf>
    <xf numFmtId="0" fontId="4" fillId="0" borderId="38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38" fontId="4" fillId="0" borderId="36" xfId="6" applyFont="1" applyFill="1" applyBorder="1" applyAlignment="1">
      <alignment horizontal="right" vertical="center"/>
    </xf>
    <xf numFmtId="38" fontId="4" fillId="0" borderId="41" xfId="6" applyFont="1" applyFill="1" applyBorder="1" applyAlignment="1">
      <alignment horizontal="right" vertical="center"/>
    </xf>
    <xf numFmtId="38" fontId="4" fillId="0" borderId="42" xfId="6" applyFont="1" applyFill="1" applyBorder="1" applyAlignment="1">
      <alignment horizontal="right" vertical="center"/>
    </xf>
    <xf numFmtId="38" fontId="4" fillId="4" borderId="6" xfId="6" applyFont="1" applyFill="1" applyBorder="1" applyAlignment="1" applyProtection="1">
      <alignment horizontal="right" vertical="center" wrapText="1"/>
      <protection locked="0"/>
    </xf>
    <xf numFmtId="38" fontId="4" fillId="4" borderId="7" xfId="6" applyFont="1" applyFill="1" applyBorder="1" applyAlignment="1" applyProtection="1">
      <alignment horizontal="right" vertical="center" wrapText="1"/>
      <protection locked="0"/>
    </xf>
    <xf numFmtId="38" fontId="4" fillId="4" borderId="12" xfId="6" applyFont="1" applyFill="1" applyBorder="1" applyAlignment="1" applyProtection="1">
      <alignment horizontal="right" vertical="center" wrapText="1"/>
      <protection locked="0"/>
    </xf>
    <xf numFmtId="38" fontId="4" fillId="4" borderId="13" xfId="6" applyFont="1" applyFill="1" applyBorder="1" applyAlignment="1" applyProtection="1">
      <alignment horizontal="right" vertical="center" wrapText="1"/>
      <protection locked="0"/>
    </xf>
    <xf numFmtId="38" fontId="4" fillId="4" borderId="25" xfId="6" applyFont="1" applyFill="1" applyBorder="1" applyAlignment="1" applyProtection="1">
      <alignment horizontal="right" vertical="center" wrapText="1"/>
      <protection locked="0"/>
    </xf>
    <xf numFmtId="38" fontId="4" fillId="4" borderId="43" xfId="6" applyFont="1" applyFill="1" applyBorder="1" applyAlignment="1" applyProtection="1">
      <alignment horizontal="right" vertical="center" wrapText="1"/>
      <protection locked="0"/>
    </xf>
    <xf numFmtId="38" fontId="4" fillId="0" borderId="44" xfId="6" applyFont="1" applyFill="1" applyBorder="1" applyAlignment="1" applyProtection="1">
      <alignment horizontal="center" vertical="center" wrapText="1"/>
      <protection locked="0"/>
    </xf>
    <xf numFmtId="38" fontId="4" fillId="0" borderId="45" xfId="6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38" fontId="4" fillId="0" borderId="38" xfId="6" applyFont="1" applyBorder="1" applyAlignment="1">
      <alignment horizontal="right" vertical="center" wrapText="1"/>
    </xf>
    <xf numFmtId="38" fontId="4" fillId="0" borderId="39" xfId="6" applyFont="1" applyBorder="1" applyAlignment="1">
      <alignment horizontal="right" vertical="center" wrapText="1"/>
    </xf>
    <xf numFmtId="38" fontId="4" fillId="0" borderId="11" xfId="6" applyFont="1" applyBorder="1" applyAlignment="1">
      <alignment horizontal="right" vertical="center" wrapText="1"/>
    </xf>
    <xf numFmtId="38" fontId="4" fillId="0" borderId="30" xfId="6" applyFont="1" applyBorder="1" applyAlignment="1">
      <alignment horizontal="right" vertical="center" wrapText="1"/>
    </xf>
    <xf numFmtId="38" fontId="4" fillId="0" borderId="47" xfId="6" applyFont="1" applyFill="1" applyBorder="1" applyAlignment="1">
      <alignment horizontal="right" vertical="center"/>
    </xf>
    <xf numFmtId="38" fontId="4" fillId="0" borderId="48" xfId="6" applyFont="1" applyFill="1" applyBorder="1" applyAlignment="1">
      <alignment horizontal="right" vertical="center"/>
    </xf>
    <xf numFmtId="38" fontId="4" fillId="0" borderId="49" xfId="6" applyFont="1" applyFill="1" applyBorder="1" applyAlignment="1">
      <alignment horizontal="right" vertical="center"/>
    </xf>
    <xf numFmtId="38" fontId="4" fillId="4" borderId="50" xfId="6" applyFont="1" applyFill="1" applyBorder="1" applyAlignment="1" applyProtection="1">
      <alignment horizontal="right" vertical="center" wrapText="1"/>
      <protection locked="0"/>
    </xf>
    <xf numFmtId="38" fontId="4" fillId="4" borderId="32" xfId="6" applyFont="1" applyFill="1" applyBorder="1" applyAlignment="1" applyProtection="1">
      <alignment horizontal="right" vertical="center" wrapText="1"/>
      <protection locked="0"/>
    </xf>
    <xf numFmtId="38" fontId="4" fillId="4" borderId="20" xfId="6" applyFont="1" applyFill="1" applyBorder="1" applyAlignment="1" applyProtection="1">
      <alignment horizontal="right" vertical="center" wrapText="1"/>
      <protection locked="0"/>
    </xf>
    <xf numFmtId="38" fontId="4" fillId="4" borderId="21" xfId="6" applyFont="1" applyFill="1" applyBorder="1" applyAlignment="1" applyProtection="1">
      <alignment horizontal="right" vertical="center" wrapText="1"/>
      <protection locked="0"/>
    </xf>
    <xf numFmtId="38" fontId="4" fillId="4" borderId="27" xfId="6" applyFont="1" applyFill="1" applyBorder="1" applyAlignment="1" applyProtection="1">
      <alignment horizontal="right" vertical="center" wrapText="1"/>
      <protection locked="0"/>
    </xf>
    <xf numFmtId="38" fontId="4" fillId="4" borderId="51" xfId="6" applyFont="1" applyFill="1" applyBorder="1" applyAlignment="1" applyProtection="1">
      <alignment horizontal="right" vertical="center" wrapText="1"/>
      <protection locked="0"/>
    </xf>
    <xf numFmtId="38" fontId="4" fillId="0" borderId="52" xfId="6" applyFont="1" applyFill="1" applyBorder="1" applyAlignment="1" applyProtection="1">
      <alignment horizontal="center" vertical="center" wrapText="1"/>
      <protection locked="0"/>
    </xf>
    <xf numFmtId="38" fontId="4" fillId="0" borderId="53" xfId="6" applyFont="1" applyFill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 applyProtection="1">
      <alignment horizontal="left" vertical="center" shrinkToFit="1"/>
      <protection locked="0"/>
    </xf>
    <xf numFmtId="0" fontId="4" fillId="4" borderId="39" xfId="0" applyFont="1" applyFill="1" applyBorder="1" applyAlignment="1" applyProtection="1">
      <alignment horizontal="left" vertical="center" shrinkToFit="1"/>
      <protection locked="0"/>
    </xf>
    <xf numFmtId="0" fontId="4" fillId="4" borderId="11" xfId="0" applyFont="1" applyFill="1" applyBorder="1" applyAlignment="1" applyProtection="1">
      <alignment horizontal="left" vertical="center" shrinkToFit="1"/>
      <protection locked="0"/>
    </xf>
    <xf numFmtId="0" fontId="4" fillId="4" borderId="30" xfId="0" applyFont="1" applyFill="1" applyBorder="1" applyAlignment="1" applyProtection="1">
      <alignment horizontal="left" vertical="center" shrinkToFit="1"/>
      <protection locked="0"/>
    </xf>
    <xf numFmtId="176" fontId="4" fillId="4" borderId="30" xfId="6" applyNumberFormat="1" applyFont="1" applyFill="1" applyBorder="1" applyAlignment="1" applyProtection="1">
      <alignment horizontal="left" vertical="center" shrinkToFit="1"/>
      <protection locked="0"/>
    </xf>
    <xf numFmtId="176" fontId="4" fillId="4" borderId="11" xfId="6" applyNumberFormat="1" applyFont="1" applyFill="1" applyBorder="1" applyAlignment="1" applyProtection="1">
      <alignment horizontal="left" vertical="center" shrinkToFit="1"/>
      <protection locked="0"/>
    </xf>
    <xf numFmtId="176" fontId="4" fillId="4" borderId="10" xfId="6" applyNumberFormat="1" applyFont="1" applyFill="1" applyBorder="1" applyAlignment="1" applyProtection="1">
      <alignment horizontal="left" vertical="center" shrinkToFit="1"/>
      <protection locked="0"/>
    </xf>
    <xf numFmtId="176" fontId="4" fillId="4" borderId="22" xfId="6" applyNumberFormat="1" applyFont="1" applyFill="1" applyBorder="1" applyAlignment="1" applyProtection="1">
      <alignment horizontal="left" vertical="center" shrinkToFit="1"/>
      <protection locked="0"/>
    </xf>
    <xf numFmtId="0" fontId="4" fillId="0" borderId="5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 applyProtection="1">
      <alignment horizontal="left" vertical="center" shrinkToFit="1"/>
      <protection locked="0"/>
    </xf>
    <xf numFmtId="0" fontId="4" fillId="4" borderId="19" xfId="0" applyFont="1" applyFill="1" applyBorder="1" applyAlignment="1" applyProtection="1">
      <alignment horizontal="left" vertical="center" shrinkToFit="1"/>
      <protection locked="0"/>
    </xf>
    <xf numFmtId="0" fontId="4" fillId="4" borderId="37" xfId="0" applyFont="1" applyFill="1" applyBorder="1" applyAlignment="1" applyProtection="1">
      <alignment horizontal="left" vertical="center" shrinkToFit="1"/>
      <protection locked="0"/>
    </xf>
    <xf numFmtId="0" fontId="4" fillId="4" borderId="10" xfId="0" applyFont="1" applyFill="1" applyBorder="1" applyAlignment="1" applyProtection="1">
      <alignment horizontal="left" vertical="center" shrinkToFit="1"/>
      <protection locked="0"/>
    </xf>
    <xf numFmtId="0" fontId="4" fillId="4" borderId="56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38" xfId="6" applyFont="1" applyFill="1" applyBorder="1" applyAlignment="1">
      <alignment vertical="center" wrapText="1"/>
    </xf>
    <xf numFmtId="38" fontId="4" fillId="0" borderId="39" xfId="6" applyFont="1" applyFill="1" applyBorder="1" applyAlignment="1">
      <alignment vertical="center" wrapText="1"/>
    </xf>
    <xf numFmtId="38" fontId="4" fillId="0" borderId="57" xfId="6" applyFont="1" applyFill="1" applyBorder="1" applyAlignment="1">
      <alignment vertical="center" wrapText="1"/>
    </xf>
    <xf numFmtId="38" fontId="4" fillId="0" borderId="30" xfId="6" applyFont="1" applyFill="1" applyBorder="1" applyAlignment="1">
      <alignment vertical="center" wrapText="1"/>
    </xf>
    <xf numFmtId="38" fontId="4" fillId="0" borderId="58" xfId="6" applyFont="1" applyFill="1" applyBorder="1" applyAlignment="1">
      <alignment vertical="center" wrapText="1"/>
    </xf>
    <xf numFmtId="38" fontId="4" fillId="0" borderId="59" xfId="6" applyFont="1" applyFill="1" applyBorder="1" applyAlignment="1">
      <alignment horizontal="right" vertical="center" wrapText="1"/>
    </xf>
    <xf numFmtId="38" fontId="4" fillId="0" borderId="6" xfId="6" applyFont="1" applyFill="1" applyBorder="1" applyAlignment="1" applyProtection="1">
      <alignment horizontal="right" vertical="center" wrapText="1"/>
      <protection locked="0"/>
    </xf>
    <xf numFmtId="38" fontId="4" fillId="0" borderId="7" xfId="6" applyFont="1" applyFill="1" applyBorder="1" applyAlignment="1" applyProtection="1">
      <alignment horizontal="right" vertical="center" wrapText="1"/>
      <protection locked="0"/>
    </xf>
    <xf numFmtId="38" fontId="4" fillId="0" borderId="37" xfId="6" applyFont="1" applyFill="1" applyBorder="1" applyAlignment="1" applyProtection="1">
      <alignment horizontal="right" vertical="center" wrapText="1"/>
      <protection locked="0"/>
    </xf>
    <xf numFmtId="38" fontId="4" fillId="0" borderId="10" xfId="6" applyFont="1" applyFill="1" applyBorder="1" applyAlignment="1" applyProtection="1">
      <alignment horizontal="right" vertical="center" wrapText="1"/>
      <protection locked="0"/>
    </xf>
    <xf numFmtId="38" fontId="4" fillId="0" borderId="11" xfId="6" applyFont="1" applyFill="1" applyBorder="1" applyAlignment="1" applyProtection="1">
      <alignment horizontal="right" vertical="center" wrapText="1"/>
      <protection locked="0"/>
    </xf>
    <xf numFmtId="38" fontId="4" fillId="0" borderId="12" xfId="6" applyFont="1" applyFill="1" applyBorder="1" applyAlignment="1" applyProtection="1">
      <alignment horizontal="right" vertical="center" wrapText="1"/>
      <protection locked="0"/>
    </xf>
    <xf numFmtId="38" fontId="4" fillId="0" borderId="43" xfId="6" applyFont="1" applyFill="1" applyBorder="1" applyAlignment="1" applyProtection="1">
      <alignment horizontal="right" vertical="center" wrapText="1"/>
      <protection locked="0"/>
    </xf>
    <xf numFmtId="0" fontId="4" fillId="0" borderId="60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shrinkToFit="1"/>
    </xf>
    <xf numFmtId="0" fontId="4" fillId="0" borderId="57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38" fontId="4" fillId="0" borderId="61" xfId="6" applyFont="1" applyFill="1" applyBorder="1" applyAlignment="1" applyProtection="1">
      <alignment horizontal="center" vertical="center" wrapText="1"/>
      <protection locked="0"/>
    </xf>
    <xf numFmtId="38" fontId="4" fillId="0" borderId="62" xfId="6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63" xfId="0" applyFont="1" applyBorder="1" applyAlignment="1">
      <alignment horizontal="left" vertical="center" wrapText="1"/>
    </xf>
    <xf numFmtId="38" fontId="4" fillId="3" borderId="26" xfId="6" applyFont="1" applyFill="1" applyBorder="1" applyAlignment="1">
      <alignment horizontal="center" vertical="center" wrapText="1"/>
    </xf>
    <xf numFmtId="38" fontId="4" fillId="3" borderId="19" xfId="6" applyFont="1" applyFill="1" applyBorder="1" applyAlignment="1">
      <alignment horizontal="center" vertical="center" wrapText="1"/>
    </xf>
    <xf numFmtId="38" fontId="4" fillId="3" borderId="56" xfId="6" applyFont="1" applyFill="1" applyBorder="1" applyAlignment="1">
      <alignment horizontal="center" vertical="center" wrapText="1"/>
    </xf>
    <xf numFmtId="38" fontId="4" fillId="3" borderId="26" xfId="6" applyFont="1" applyFill="1" applyBorder="1" applyAlignment="1">
      <alignment vertical="center" wrapText="1"/>
    </xf>
    <xf numFmtId="38" fontId="4" fillId="3" borderId="19" xfId="6" applyFont="1" applyFill="1" applyBorder="1" applyAlignment="1">
      <alignment vertical="center" wrapText="1"/>
    </xf>
    <xf numFmtId="38" fontId="4" fillId="3" borderId="37" xfId="6" applyFont="1" applyFill="1" applyBorder="1" applyAlignment="1">
      <alignment horizontal="right" vertical="center" wrapText="1"/>
    </xf>
    <xf numFmtId="38" fontId="4" fillId="3" borderId="10" xfId="6" applyFont="1" applyFill="1" applyBorder="1" applyAlignment="1">
      <alignment horizontal="right" vertical="center" wrapText="1"/>
    </xf>
    <xf numFmtId="38" fontId="4" fillId="3" borderId="11" xfId="6" applyFont="1" applyFill="1" applyBorder="1" applyAlignment="1">
      <alignment horizontal="right" vertical="center" wrapText="1"/>
    </xf>
    <xf numFmtId="38" fontId="4" fillId="3" borderId="37" xfId="6" applyFont="1" applyFill="1" applyBorder="1" applyAlignment="1">
      <alignment vertical="center" wrapText="1"/>
    </xf>
    <xf numFmtId="38" fontId="4" fillId="3" borderId="56" xfId="6" applyFont="1" applyFill="1" applyBorder="1" applyAlignment="1">
      <alignment vertical="center" wrapText="1"/>
    </xf>
    <xf numFmtId="38" fontId="4" fillId="3" borderId="26" xfId="6" applyFont="1" applyFill="1" applyBorder="1" applyAlignment="1">
      <alignment horizontal="right" vertical="center" wrapText="1"/>
    </xf>
    <xf numFmtId="38" fontId="4" fillId="3" borderId="19" xfId="6" applyFont="1" applyFill="1" applyBorder="1" applyAlignment="1">
      <alignment horizontal="right" vertical="center" wrapText="1"/>
    </xf>
    <xf numFmtId="38" fontId="4" fillId="0" borderId="6" xfId="6" applyFont="1" applyFill="1" applyBorder="1" applyAlignment="1">
      <alignment horizontal="right" vertical="center" wrapText="1"/>
    </xf>
    <xf numFmtId="38" fontId="4" fillId="0" borderId="7" xfId="6" applyFont="1" applyFill="1" applyBorder="1" applyAlignment="1">
      <alignment horizontal="right" vertical="center" wrapText="1"/>
    </xf>
    <xf numFmtId="3" fontId="4" fillId="0" borderId="13" xfId="0" applyNumberFormat="1" applyFont="1" applyFill="1" applyBorder="1" applyAlignment="1">
      <alignment horizontal="right" vertical="center" wrapText="1"/>
    </xf>
    <xf numFmtId="38" fontId="4" fillId="0" borderId="64" xfId="6" applyFont="1" applyFill="1" applyBorder="1" applyAlignment="1">
      <alignment horizontal="right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left" vertical="center" wrapText="1"/>
    </xf>
    <xf numFmtId="0" fontId="4" fillId="0" borderId="68" xfId="0" applyFont="1" applyFill="1" applyBorder="1" applyAlignment="1">
      <alignment horizontal="left" vertical="center" wrapText="1"/>
    </xf>
    <xf numFmtId="0" fontId="4" fillId="0" borderId="69" xfId="0" applyFont="1" applyFill="1" applyBorder="1" applyAlignment="1">
      <alignment horizontal="left" vertical="center" wrapText="1"/>
    </xf>
    <xf numFmtId="0" fontId="4" fillId="0" borderId="70" xfId="0" applyFont="1" applyFill="1" applyBorder="1" applyAlignment="1">
      <alignment horizontal="left" vertical="center" shrinkToFit="1"/>
    </xf>
    <xf numFmtId="38" fontId="4" fillId="0" borderId="67" xfId="6" applyFont="1" applyFill="1" applyBorder="1" applyAlignment="1">
      <alignment horizontal="left" vertical="center" wrapText="1"/>
    </xf>
    <xf numFmtId="38" fontId="4" fillId="0" borderId="68" xfId="6" applyFont="1" applyFill="1" applyBorder="1" applyAlignment="1">
      <alignment horizontal="left" vertical="center" wrapText="1"/>
    </xf>
    <xf numFmtId="38" fontId="4" fillId="0" borderId="71" xfId="6" applyFont="1" applyFill="1" applyBorder="1" applyAlignment="1">
      <alignment horizontal="left" vertical="center" wrapText="1"/>
    </xf>
    <xf numFmtId="38" fontId="4" fillId="0" borderId="72" xfId="6" applyFont="1" applyFill="1" applyBorder="1" applyAlignment="1">
      <alignment horizontal="left" vertical="center" wrapText="1"/>
    </xf>
    <xf numFmtId="38" fontId="4" fillId="0" borderId="73" xfId="6" applyFont="1" applyFill="1" applyBorder="1" applyAlignment="1">
      <alignment horizontal="left" vertical="center" wrapText="1"/>
    </xf>
    <xf numFmtId="38" fontId="4" fillId="0" borderId="69" xfId="6" applyFont="1" applyFill="1" applyBorder="1" applyAlignment="1">
      <alignment horizontal="left" vertical="center" wrapText="1"/>
    </xf>
    <xf numFmtId="0" fontId="4" fillId="0" borderId="67" xfId="0" applyFont="1" applyFill="1" applyBorder="1" applyAlignment="1">
      <alignment horizontal="left" vertical="center" shrinkToFit="1"/>
    </xf>
    <xf numFmtId="0" fontId="4" fillId="0" borderId="68" xfId="0" applyFont="1" applyFill="1" applyBorder="1" applyAlignment="1">
      <alignment horizontal="left" vertical="center" shrinkToFit="1"/>
    </xf>
    <xf numFmtId="0" fontId="4" fillId="0" borderId="72" xfId="0" applyFont="1" applyBorder="1" applyAlignment="1">
      <alignment horizontal="left" vertical="center" shrinkToFit="1"/>
    </xf>
    <xf numFmtId="0" fontId="4" fillId="0" borderId="74" xfId="0" applyFont="1" applyBorder="1" applyAlignment="1">
      <alignment horizontal="left" vertical="center" shrinkToFit="1"/>
    </xf>
  </cellXfs>
  <cellStyles count="7">
    <cellStyle name="桁区切り 2" xfId="1"/>
    <cellStyle name="桁区切り 2 5" xfId="2"/>
    <cellStyle name="標準" xfId="0" builtinId="0"/>
    <cellStyle name="標準 10" xfId="3"/>
    <cellStyle name="標準 2" xfId="4"/>
    <cellStyle name="標準 3" xfId="5"/>
    <cellStyle name="桁区切り" xfId="6" builtinId="6"/>
  </cellStyles>
  <tableStyles count="0" defaultTableStyle="TableStyleMedium2" defaultPivotStyle="PivotStyleLight16"/>
  <colors>
    <mruColors>
      <color rgb="FF16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40"/>
  <sheetViews>
    <sheetView tabSelected="1" view="pageBreakPreview" topLeftCell="A7" zoomScale="85" zoomScaleSheetLayoutView="85" workbookViewId="0">
      <selection activeCell="Q8" sqref="Q8"/>
    </sheetView>
  </sheetViews>
  <sheetFormatPr defaultColWidth="8.09765625" defaultRowHeight="14.25"/>
  <cols>
    <col min="1" max="3" width="7.59765625" style="1" customWidth="1"/>
    <col min="4" max="4" width="8.09765625" style="1"/>
    <col min="5" max="5" width="6.19921875" style="1" customWidth="1"/>
    <col min="6" max="9" width="8.59765625" style="1" customWidth="1"/>
    <col min="10" max="10" width="13.59765625" style="1" customWidth="1"/>
    <col min="11" max="11" width="8.59765625" style="1" customWidth="1"/>
    <col min="12" max="12" width="13.59765625" style="1" customWidth="1"/>
    <col min="13" max="13" width="8.59765625" style="1" customWidth="1"/>
    <col min="14" max="14" width="13.59765625" style="1" customWidth="1"/>
    <col min="15" max="15" width="8.59765625" style="1" customWidth="1"/>
    <col min="16" max="16384" width="8.09765625" style="1"/>
  </cols>
  <sheetData>
    <row r="1" spans="1:15" ht="19.5" customHeight="1">
      <c r="A1" s="1" t="s">
        <v>10</v>
      </c>
    </row>
    <row r="2" spans="1:15" ht="16.5" customHeight="1">
      <c r="A2" s="1" t="s">
        <v>60</v>
      </c>
      <c r="L2" s="121"/>
      <c r="M2" s="121"/>
      <c r="N2" s="121"/>
      <c r="O2" s="121"/>
    </row>
    <row r="3" spans="1:15" ht="5.25" customHeight="1">
      <c r="A3" s="2"/>
      <c r="B3" s="2"/>
      <c r="C3" s="2"/>
      <c r="L3" s="122"/>
      <c r="M3" s="122"/>
      <c r="N3" s="122"/>
      <c r="O3" s="122"/>
    </row>
    <row r="4" spans="1:15" ht="27.75" customHeight="1">
      <c r="A4" s="3" t="s">
        <v>22</v>
      </c>
      <c r="B4" s="10"/>
      <c r="C4" s="10"/>
      <c r="D4" s="10"/>
      <c r="E4" s="10"/>
      <c r="F4" s="41"/>
      <c r="G4" s="46" t="s">
        <v>0</v>
      </c>
      <c r="H4" s="41"/>
      <c r="I4" s="74" t="s">
        <v>59</v>
      </c>
      <c r="J4" s="89"/>
      <c r="K4" s="89"/>
      <c r="L4" s="89"/>
      <c r="M4" s="137"/>
      <c r="N4" s="46" t="s">
        <v>1</v>
      </c>
      <c r="O4" s="171"/>
    </row>
    <row r="5" spans="1:15" ht="27.75" customHeight="1">
      <c r="A5" s="4"/>
      <c r="B5" s="11"/>
      <c r="C5" s="11"/>
      <c r="D5" s="11"/>
      <c r="E5" s="11"/>
      <c r="F5" s="42"/>
      <c r="G5" s="47"/>
      <c r="H5" s="42"/>
      <c r="I5" s="75" t="s">
        <v>7</v>
      </c>
      <c r="J5" s="90"/>
      <c r="K5" s="106"/>
      <c r="L5" s="75" t="s">
        <v>41</v>
      </c>
      <c r="M5" s="106"/>
      <c r="N5" s="47"/>
      <c r="O5" s="172"/>
    </row>
    <row r="6" spans="1:15" ht="32.25" customHeight="1">
      <c r="A6" s="5" t="s">
        <v>49</v>
      </c>
      <c r="B6" s="12" t="s">
        <v>36</v>
      </c>
      <c r="C6" s="12" t="s">
        <v>6</v>
      </c>
      <c r="D6" s="31" t="s">
        <v>5</v>
      </c>
      <c r="E6" s="31"/>
      <c r="F6" s="31"/>
      <c r="G6" s="48"/>
      <c r="H6" s="64" t="s">
        <v>17</v>
      </c>
      <c r="I6" s="76" t="s">
        <v>8</v>
      </c>
      <c r="J6" s="91">
        <v>88000</v>
      </c>
      <c r="K6" s="107" t="s">
        <v>27</v>
      </c>
      <c r="L6" s="123" t="str">
        <f t="shared" ref="L6:L16" si="0">IF(G6="","",G6*J6)</f>
        <v/>
      </c>
      <c r="M6" s="138" t="s">
        <v>13</v>
      </c>
      <c r="N6" s="155"/>
      <c r="O6" s="173" t="s">
        <v>13</v>
      </c>
    </row>
    <row r="7" spans="1:15" ht="32.25" customHeight="1">
      <c r="A7" s="5"/>
      <c r="B7" s="12"/>
      <c r="C7" s="12"/>
      <c r="D7" s="32"/>
      <c r="E7" s="32"/>
      <c r="F7" s="32"/>
      <c r="G7" s="49"/>
      <c r="H7" s="65" t="s">
        <v>17</v>
      </c>
      <c r="I7" s="77" t="s">
        <v>4</v>
      </c>
      <c r="J7" s="92">
        <v>64000</v>
      </c>
      <c r="K7" s="108" t="s">
        <v>27</v>
      </c>
      <c r="L7" s="124" t="str">
        <f t="shared" si="0"/>
        <v/>
      </c>
      <c r="M7" s="139" t="s">
        <v>13</v>
      </c>
      <c r="N7" s="156"/>
      <c r="O7" s="174"/>
    </row>
    <row r="8" spans="1:15" ht="32.25" customHeight="1">
      <c r="A8" s="5"/>
      <c r="B8" s="12"/>
      <c r="C8" s="12"/>
      <c r="D8" s="32"/>
      <c r="E8" s="32"/>
      <c r="F8" s="32"/>
      <c r="G8" s="50"/>
      <c r="H8" s="66" t="s">
        <v>17</v>
      </c>
      <c r="I8" s="13" t="s">
        <v>15</v>
      </c>
      <c r="J8" s="93">
        <v>24000</v>
      </c>
      <c r="K8" s="109" t="s">
        <v>27</v>
      </c>
      <c r="L8" s="125" t="str">
        <f t="shared" si="0"/>
        <v/>
      </c>
      <c r="M8" s="140" t="s">
        <v>13</v>
      </c>
      <c r="N8" s="156"/>
      <c r="O8" s="174"/>
    </row>
    <row r="9" spans="1:15" ht="32.25" customHeight="1">
      <c r="A9" s="5"/>
      <c r="B9" s="12"/>
      <c r="C9" s="12"/>
      <c r="D9" s="32" t="s">
        <v>26</v>
      </c>
      <c r="E9" s="32"/>
      <c r="F9" s="32"/>
      <c r="G9" s="51"/>
      <c r="H9" s="67" t="s">
        <v>9</v>
      </c>
      <c r="I9" s="43" t="s">
        <v>8</v>
      </c>
      <c r="J9" s="94">
        <v>200000</v>
      </c>
      <c r="K9" s="110" t="s">
        <v>25</v>
      </c>
      <c r="L9" s="126" t="str">
        <f t="shared" si="0"/>
        <v/>
      </c>
      <c r="M9" s="141" t="s">
        <v>13</v>
      </c>
      <c r="N9" s="156"/>
      <c r="O9" s="174" t="s">
        <v>13</v>
      </c>
    </row>
    <row r="10" spans="1:15" ht="32.25" customHeight="1">
      <c r="A10" s="5"/>
      <c r="B10" s="12"/>
      <c r="C10" s="12"/>
      <c r="D10" s="32"/>
      <c r="E10" s="32"/>
      <c r="F10" s="32"/>
      <c r="G10" s="49"/>
      <c r="H10" s="65" t="s">
        <v>9</v>
      </c>
      <c r="I10" s="77" t="s">
        <v>4</v>
      </c>
      <c r="J10" s="92">
        <v>160000</v>
      </c>
      <c r="K10" s="108" t="s">
        <v>25</v>
      </c>
      <c r="L10" s="124" t="str">
        <f t="shared" si="0"/>
        <v/>
      </c>
      <c r="M10" s="142" t="s">
        <v>13</v>
      </c>
      <c r="N10" s="156"/>
      <c r="O10" s="174"/>
    </row>
    <row r="11" spans="1:15" ht="32.25" customHeight="1">
      <c r="A11" s="5"/>
      <c r="B11" s="12"/>
      <c r="C11" s="12"/>
      <c r="D11" s="32"/>
      <c r="E11" s="32"/>
      <c r="F11" s="32"/>
      <c r="G11" s="50"/>
      <c r="H11" s="66" t="s">
        <v>9</v>
      </c>
      <c r="I11" s="13" t="s">
        <v>15</v>
      </c>
      <c r="J11" s="93">
        <v>136000</v>
      </c>
      <c r="K11" s="109" t="s">
        <v>25</v>
      </c>
      <c r="L11" s="125" t="str">
        <f t="shared" si="0"/>
        <v/>
      </c>
      <c r="M11" s="143" t="s">
        <v>13</v>
      </c>
      <c r="N11" s="156"/>
      <c r="O11" s="174"/>
    </row>
    <row r="12" spans="1:15" ht="32.25" customHeight="1">
      <c r="A12" s="5"/>
      <c r="B12" s="12"/>
      <c r="C12" s="12"/>
      <c r="D12" s="31" t="s">
        <v>23</v>
      </c>
      <c r="E12" s="31"/>
      <c r="F12" s="31"/>
      <c r="G12" s="48"/>
      <c r="H12" s="64" t="s">
        <v>9</v>
      </c>
      <c r="I12" s="76" t="s">
        <v>8</v>
      </c>
      <c r="J12" s="91">
        <v>200000</v>
      </c>
      <c r="K12" s="107" t="s">
        <v>25</v>
      </c>
      <c r="L12" s="123" t="str">
        <f t="shared" si="0"/>
        <v/>
      </c>
      <c r="M12" s="138" t="s">
        <v>13</v>
      </c>
      <c r="N12" s="156"/>
      <c r="O12" s="174" t="s">
        <v>13</v>
      </c>
    </row>
    <row r="13" spans="1:15" ht="32.25" customHeight="1">
      <c r="A13" s="5"/>
      <c r="B13" s="12"/>
      <c r="C13" s="12"/>
      <c r="D13" s="32"/>
      <c r="E13" s="32"/>
      <c r="F13" s="32"/>
      <c r="G13" s="49"/>
      <c r="H13" s="65" t="s">
        <v>9</v>
      </c>
      <c r="I13" s="77" t="s">
        <v>4</v>
      </c>
      <c r="J13" s="92">
        <v>160000</v>
      </c>
      <c r="K13" s="108" t="s">
        <v>25</v>
      </c>
      <c r="L13" s="124" t="str">
        <f t="shared" si="0"/>
        <v/>
      </c>
      <c r="M13" s="139" t="s">
        <v>13</v>
      </c>
      <c r="N13" s="156"/>
      <c r="O13" s="174"/>
    </row>
    <row r="14" spans="1:15" ht="32.25" customHeight="1">
      <c r="A14" s="5"/>
      <c r="B14" s="12"/>
      <c r="C14" s="13"/>
      <c r="D14" s="32"/>
      <c r="E14" s="32"/>
      <c r="F14" s="32"/>
      <c r="G14" s="50"/>
      <c r="H14" s="66" t="s">
        <v>9</v>
      </c>
      <c r="I14" s="13" t="s">
        <v>15</v>
      </c>
      <c r="J14" s="93">
        <v>136000</v>
      </c>
      <c r="K14" s="109" t="s">
        <v>25</v>
      </c>
      <c r="L14" s="125" t="str">
        <f t="shared" si="0"/>
        <v/>
      </c>
      <c r="M14" s="140" t="s">
        <v>13</v>
      </c>
      <c r="N14" s="156"/>
      <c r="O14" s="174"/>
    </row>
    <row r="15" spans="1:15" ht="32.25" customHeight="1">
      <c r="A15" s="5"/>
      <c r="B15" s="12"/>
      <c r="C15" s="23" t="s">
        <v>19</v>
      </c>
      <c r="D15" s="32" t="s">
        <v>21</v>
      </c>
      <c r="E15" s="32"/>
      <c r="F15" s="32"/>
      <c r="G15" s="51"/>
      <c r="H15" s="67" t="s">
        <v>9</v>
      </c>
      <c r="I15" s="43" t="s">
        <v>8</v>
      </c>
      <c r="J15" s="94">
        <v>296000</v>
      </c>
      <c r="K15" s="110" t="s">
        <v>25</v>
      </c>
      <c r="L15" s="126" t="str">
        <f t="shared" si="0"/>
        <v/>
      </c>
      <c r="M15" s="144" t="s">
        <v>13</v>
      </c>
      <c r="N15" s="156"/>
      <c r="O15" s="174" t="s">
        <v>13</v>
      </c>
    </row>
    <row r="16" spans="1:15" ht="32.25" customHeight="1">
      <c r="A16" s="5"/>
      <c r="B16" s="13"/>
      <c r="C16" s="23"/>
      <c r="D16" s="32"/>
      <c r="E16" s="32"/>
      <c r="F16" s="32"/>
      <c r="G16" s="50"/>
      <c r="H16" s="66" t="s">
        <v>9</v>
      </c>
      <c r="I16" s="13" t="s">
        <v>15</v>
      </c>
      <c r="J16" s="93">
        <v>256000</v>
      </c>
      <c r="K16" s="109" t="s">
        <v>25</v>
      </c>
      <c r="L16" s="125" t="str">
        <f t="shared" si="0"/>
        <v/>
      </c>
      <c r="M16" s="140" t="s">
        <v>13</v>
      </c>
      <c r="N16" s="156"/>
      <c r="O16" s="174"/>
    </row>
    <row r="17" spans="1:15" ht="32.25" customHeight="1">
      <c r="A17" s="5"/>
      <c r="B17" s="14" t="s">
        <v>28</v>
      </c>
      <c r="C17" s="24"/>
      <c r="D17" s="14" t="s">
        <v>50</v>
      </c>
      <c r="E17" s="24"/>
      <c r="F17" s="43" t="s">
        <v>29</v>
      </c>
      <c r="G17" s="52"/>
      <c r="H17" s="67" t="s">
        <v>20</v>
      </c>
      <c r="I17" s="78">
        <v>149000</v>
      </c>
      <c r="J17" s="95" t="str">
        <f>IF($N$2="","",IF($N$2="省エネ基準",#REF!,#REF!))</f>
        <v/>
      </c>
      <c r="K17" s="111" t="s">
        <v>31</v>
      </c>
      <c r="L17" s="126" t="str">
        <f t="shared" ref="L17:L22" si="1">IF(G17="","",G17*I17)</f>
        <v/>
      </c>
      <c r="M17" s="144" t="s">
        <v>13</v>
      </c>
      <c r="N17" s="156"/>
      <c r="O17" s="174" t="s">
        <v>13</v>
      </c>
    </row>
    <row r="18" spans="1:15" ht="32.25" customHeight="1">
      <c r="A18" s="5"/>
      <c r="B18" s="15"/>
      <c r="C18" s="25"/>
      <c r="D18" s="33"/>
      <c r="E18" s="38"/>
      <c r="F18" s="13" t="s">
        <v>32</v>
      </c>
      <c r="G18" s="53"/>
      <c r="H18" s="66" t="s">
        <v>20</v>
      </c>
      <c r="I18" s="79">
        <v>224000</v>
      </c>
      <c r="J18" s="96" t="str">
        <f>IF($N$2="","",IF($N$2="省エネ基準",#REF!,#REF!))</f>
        <v/>
      </c>
      <c r="K18" s="112" t="s">
        <v>31</v>
      </c>
      <c r="L18" s="125" t="str">
        <f t="shared" si="1"/>
        <v/>
      </c>
      <c r="M18" s="140" t="s">
        <v>13</v>
      </c>
      <c r="N18" s="156"/>
      <c r="O18" s="174"/>
    </row>
    <row r="19" spans="1:15" ht="32.25" customHeight="1">
      <c r="A19" s="5"/>
      <c r="B19" s="15"/>
      <c r="C19" s="25"/>
      <c r="D19" s="14" t="s">
        <v>24</v>
      </c>
      <c r="E19" s="24"/>
      <c r="F19" s="43" t="s">
        <v>29</v>
      </c>
      <c r="G19" s="52"/>
      <c r="H19" s="67" t="s">
        <v>20</v>
      </c>
      <c r="I19" s="78">
        <v>53000</v>
      </c>
      <c r="J19" s="95" t="str">
        <f>IF($N$2="","",IF($N$2="省エネ基準",#REF!,#REF!))</f>
        <v/>
      </c>
      <c r="K19" s="111" t="s">
        <v>31</v>
      </c>
      <c r="L19" s="126" t="str">
        <f t="shared" si="1"/>
        <v/>
      </c>
      <c r="M19" s="144" t="s">
        <v>13</v>
      </c>
      <c r="N19" s="156"/>
      <c r="O19" s="174" t="s">
        <v>13</v>
      </c>
    </row>
    <row r="20" spans="1:15" ht="32.25" customHeight="1">
      <c r="A20" s="5"/>
      <c r="B20" s="15"/>
      <c r="C20" s="25"/>
      <c r="D20" s="33"/>
      <c r="E20" s="38"/>
      <c r="F20" s="13" t="s">
        <v>32</v>
      </c>
      <c r="G20" s="54"/>
      <c r="H20" s="66" t="s">
        <v>20</v>
      </c>
      <c r="I20" s="79">
        <v>91000</v>
      </c>
      <c r="J20" s="96" t="str">
        <f>IF($N$2="","",IF($N$2="省エネ基準",#REF!,#REF!))</f>
        <v/>
      </c>
      <c r="K20" s="113" t="s">
        <v>31</v>
      </c>
      <c r="L20" s="125" t="str">
        <f t="shared" si="1"/>
        <v/>
      </c>
      <c r="M20" s="140" t="s">
        <v>13</v>
      </c>
      <c r="N20" s="156"/>
      <c r="O20" s="174"/>
    </row>
    <row r="21" spans="1:15" ht="32.25" customHeight="1">
      <c r="A21" s="5"/>
      <c r="B21" s="15"/>
      <c r="C21" s="25"/>
      <c r="D21" s="14" t="s">
        <v>34</v>
      </c>
      <c r="E21" s="24"/>
      <c r="F21" s="43" t="s">
        <v>29</v>
      </c>
      <c r="G21" s="52"/>
      <c r="H21" s="67" t="s">
        <v>20</v>
      </c>
      <c r="I21" s="78">
        <v>192000</v>
      </c>
      <c r="J21" s="95" t="s">
        <v>30</v>
      </c>
      <c r="K21" s="111" t="s">
        <v>31</v>
      </c>
      <c r="L21" s="126" t="str">
        <f t="shared" si="1"/>
        <v/>
      </c>
      <c r="M21" s="144" t="s">
        <v>13</v>
      </c>
      <c r="N21" s="156"/>
      <c r="O21" s="174" t="s">
        <v>13</v>
      </c>
    </row>
    <row r="22" spans="1:15" ht="32.25" customHeight="1">
      <c r="A22" s="5"/>
      <c r="B22" s="16"/>
      <c r="C22" s="26"/>
      <c r="D22" s="16"/>
      <c r="E22" s="26"/>
      <c r="F22" s="44" t="s">
        <v>32</v>
      </c>
      <c r="G22" s="55"/>
      <c r="H22" s="68" t="s">
        <v>20</v>
      </c>
      <c r="I22" s="80">
        <v>288000</v>
      </c>
      <c r="J22" s="97" t="s">
        <v>30</v>
      </c>
      <c r="K22" s="114" t="s">
        <v>31</v>
      </c>
      <c r="L22" s="127" t="str">
        <f t="shared" si="1"/>
        <v/>
      </c>
      <c r="M22" s="145" t="s">
        <v>13</v>
      </c>
      <c r="N22" s="157"/>
      <c r="O22" s="175"/>
    </row>
    <row r="23" spans="1:15" ht="34.5" customHeight="1">
      <c r="A23" s="6"/>
      <c r="B23" s="17" t="s">
        <v>57</v>
      </c>
      <c r="C23" s="27"/>
      <c r="D23" s="27"/>
      <c r="E23" s="27"/>
      <c r="F23" s="27"/>
      <c r="G23" s="27"/>
      <c r="H23" s="27"/>
      <c r="I23" s="27"/>
      <c r="J23" s="27"/>
      <c r="K23" s="115"/>
      <c r="L23" s="128">
        <f>SUM(L6:L22)</f>
        <v>0</v>
      </c>
      <c r="M23" s="146" t="s">
        <v>13</v>
      </c>
      <c r="N23" s="128">
        <f>SUM(N6:N22)</f>
        <v>0</v>
      </c>
      <c r="O23" s="176" t="s">
        <v>13</v>
      </c>
    </row>
    <row r="24" spans="1:15" ht="33.75" customHeight="1">
      <c r="A24" s="7" t="s">
        <v>52</v>
      </c>
      <c r="B24" s="18" t="s">
        <v>2</v>
      </c>
      <c r="C24" s="28"/>
      <c r="D24" s="34" t="s">
        <v>35</v>
      </c>
      <c r="E24" s="34"/>
      <c r="F24" s="34"/>
      <c r="G24" s="52"/>
      <c r="H24" s="69" t="s">
        <v>18</v>
      </c>
      <c r="I24" s="81">
        <v>498000</v>
      </c>
      <c r="J24" s="98" t="s">
        <v>30</v>
      </c>
      <c r="K24" s="116" t="s">
        <v>37</v>
      </c>
      <c r="L24" s="129" t="str">
        <f>IF(G24="","",I24)</f>
        <v/>
      </c>
      <c r="M24" s="69" t="s">
        <v>13</v>
      </c>
      <c r="N24" s="158"/>
      <c r="O24" s="177" t="s">
        <v>13</v>
      </c>
    </row>
    <row r="25" spans="1:15" ht="33.75" customHeight="1">
      <c r="A25" s="5"/>
      <c r="B25" s="19"/>
      <c r="C25" s="29"/>
      <c r="D25" s="32" t="s">
        <v>45</v>
      </c>
      <c r="E25" s="32"/>
      <c r="F25" s="32"/>
      <c r="G25" s="52"/>
      <c r="H25" s="70" t="s">
        <v>18</v>
      </c>
      <c r="I25" s="82">
        <v>416000</v>
      </c>
      <c r="J25" s="99" t="s">
        <v>30</v>
      </c>
      <c r="K25" s="117" t="s">
        <v>39</v>
      </c>
      <c r="L25" s="130" t="str">
        <f>IF(G25="","",I25)</f>
        <v/>
      </c>
      <c r="M25" s="70" t="s">
        <v>13</v>
      </c>
      <c r="N25" s="159"/>
      <c r="O25" s="178" t="s">
        <v>13</v>
      </c>
    </row>
    <row r="26" spans="1:15" ht="29.25" customHeight="1">
      <c r="A26" s="5"/>
      <c r="B26" s="19"/>
      <c r="C26" s="29"/>
      <c r="D26" s="35" t="s">
        <v>48</v>
      </c>
      <c r="E26" s="39"/>
      <c r="F26" s="45"/>
      <c r="G26" s="56"/>
      <c r="H26" s="71" t="s">
        <v>18</v>
      </c>
      <c r="I26" s="83">
        <v>273000</v>
      </c>
      <c r="J26" s="100" t="s">
        <v>30</v>
      </c>
      <c r="K26" s="118" t="s">
        <v>12</v>
      </c>
      <c r="L26" s="131" t="str">
        <f>IF(G26="","",I26)</f>
        <v/>
      </c>
      <c r="M26" s="147" t="s">
        <v>13</v>
      </c>
      <c r="N26" s="160"/>
      <c r="O26" s="179" t="s">
        <v>13</v>
      </c>
    </row>
    <row r="27" spans="1:15" ht="21" customHeight="1">
      <c r="A27" s="5"/>
      <c r="B27" s="19"/>
      <c r="C27" s="29"/>
      <c r="D27" s="35"/>
      <c r="E27" s="39"/>
      <c r="F27" s="45"/>
      <c r="G27" s="57"/>
      <c r="H27" s="71"/>
      <c r="I27" s="84" t="s">
        <v>30</v>
      </c>
      <c r="J27" s="101" t="s">
        <v>30</v>
      </c>
      <c r="K27" s="119"/>
      <c r="L27" s="132" t="str">
        <f>IF(G27="","",I27)</f>
        <v/>
      </c>
      <c r="M27" s="148" t="s">
        <v>13</v>
      </c>
      <c r="N27" s="161"/>
      <c r="O27" s="180"/>
    </row>
    <row r="28" spans="1:15" ht="30" customHeight="1">
      <c r="A28" s="5"/>
      <c r="B28" s="19"/>
      <c r="C28" s="29"/>
      <c r="D28" s="35"/>
      <c r="E28" s="39"/>
      <c r="F28" s="45"/>
      <c r="G28" s="58"/>
      <c r="H28" s="71"/>
      <c r="I28" s="85" t="s">
        <v>30</v>
      </c>
      <c r="J28" s="102" t="s">
        <v>30</v>
      </c>
      <c r="K28" s="109"/>
      <c r="L28" s="133" t="str">
        <f>IF(G28="","",I28)</f>
        <v/>
      </c>
      <c r="M28" s="149" t="s">
        <v>13</v>
      </c>
      <c r="N28" s="162"/>
      <c r="O28" s="181"/>
    </row>
    <row r="29" spans="1:15" ht="33.75" customHeight="1">
      <c r="A29" s="5"/>
      <c r="B29" s="19"/>
      <c r="C29" s="29"/>
      <c r="D29" s="14" t="s">
        <v>46</v>
      </c>
      <c r="E29" s="40"/>
      <c r="F29" s="24"/>
      <c r="G29" s="52"/>
      <c r="H29" s="72" t="s">
        <v>18</v>
      </c>
      <c r="I29" s="83">
        <v>58000</v>
      </c>
      <c r="J29" s="100" t="s">
        <v>30</v>
      </c>
      <c r="K29" s="118" t="s">
        <v>14</v>
      </c>
      <c r="L29" s="134" t="str">
        <f>IF(G29="","",G29*I29)</f>
        <v/>
      </c>
      <c r="M29" s="147" t="s">
        <v>13</v>
      </c>
      <c r="N29" s="163"/>
      <c r="O29" s="179" t="s">
        <v>13</v>
      </c>
    </row>
    <row r="30" spans="1:15" ht="33.75" customHeight="1">
      <c r="A30" s="5"/>
      <c r="B30" s="20"/>
      <c r="C30" s="30"/>
      <c r="D30" s="14" t="s">
        <v>62</v>
      </c>
      <c r="E30" s="40"/>
      <c r="F30" s="24"/>
      <c r="G30" s="52"/>
      <c r="H30" s="72" t="s">
        <v>18</v>
      </c>
      <c r="I30" s="86">
        <v>510000</v>
      </c>
      <c r="J30" s="103" t="s">
        <v>30</v>
      </c>
      <c r="K30" s="120" t="s">
        <v>14</v>
      </c>
      <c r="L30" s="135" t="str">
        <f>IF(G30="","",G30*I30)</f>
        <v/>
      </c>
      <c r="M30" s="150" t="s">
        <v>13</v>
      </c>
      <c r="N30" s="164"/>
      <c r="O30" s="182" t="s">
        <v>13</v>
      </c>
    </row>
    <row r="31" spans="1:15" ht="34.5" customHeight="1">
      <c r="A31" s="5"/>
      <c r="B31" s="17" t="s">
        <v>38</v>
      </c>
      <c r="C31" s="27"/>
      <c r="D31" s="27"/>
      <c r="E31" s="27"/>
      <c r="F31" s="27"/>
      <c r="G31" s="27"/>
      <c r="H31" s="27"/>
      <c r="I31" s="27"/>
      <c r="J31" s="27"/>
      <c r="K31" s="115"/>
      <c r="L31" s="128">
        <f>SUM(L24:L30)</f>
        <v>0</v>
      </c>
      <c r="M31" s="146" t="s">
        <v>13</v>
      </c>
      <c r="N31" s="128">
        <f>SUM(N24:N30)</f>
        <v>0</v>
      </c>
      <c r="O31" s="176" t="s">
        <v>13</v>
      </c>
    </row>
    <row r="32" spans="1:15" ht="32.25" customHeight="1">
      <c r="A32" s="5"/>
      <c r="B32" s="18" t="s">
        <v>47</v>
      </c>
      <c r="C32" s="28"/>
      <c r="D32" s="36" t="s">
        <v>16</v>
      </c>
      <c r="E32" s="36"/>
      <c r="F32" s="36"/>
      <c r="G32" s="59"/>
      <c r="H32" s="73" t="s">
        <v>43</v>
      </c>
      <c r="I32" s="87"/>
      <c r="J32" s="104"/>
      <c r="K32" s="104"/>
      <c r="L32" s="104"/>
      <c r="M32" s="151"/>
      <c r="N32" s="165"/>
      <c r="O32" s="183" t="s">
        <v>13</v>
      </c>
    </row>
    <row r="33" spans="1:15" ht="32.25" customHeight="1">
      <c r="A33" s="5"/>
      <c r="B33" s="20"/>
      <c r="C33" s="30"/>
      <c r="D33" s="37" t="s">
        <v>42</v>
      </c>
      <c r="E33" s="37"/>
      <c r="F33" s="37"/>
      <c r="G33" s="60"/>
      <c r="H33" s="71" t="s">
        <v>43</v>
      </c>
      <c r="I33" s="88"/>
      <c r="J33" s="105"/>
      <c r="K33" s="105"/>
      <c r="L33" s="105"/>
      <c r="M33" s="152"/>
      <c r="N33" s="166"/>
      <c r="O33" s="184" t="s">
        <v>13</v>
      </c>
    </row>
    <row r="34" spans="1:15" ht="34.5" customHeight="1">
      <c r="A34" s="6"/>
      <c r="B34" s="17" t="s">
        <v>33</v>
      </c>
      <c r="C34" s="27"/>
      <c r="D34" s="27"/>
      <c r="E34" s="27"/>
      <c r="F34" s="27"/>
      <c r="G34" s="27"/>
      <c r="H34" s="27"/>
      <c r="I34" s="27"/>
      <c r="J34" s="27"/>
      <c r="K34" s="27"/>
      <c r="L34" s="136"/>
      <c r="M34" s="146" t="s">
        <v>13</v>
      </c>
      <c r="N34" s="128">
        <f>SUM(N32:N33)</f>
        <v>0</v>
      </c>
      <c r="O34" s="176" t="s">
        <v>13</v>
      </c>
    </row>
    <row r="35" spans="1:15" ht="32.25" customHeight="1">
      <c r="A35" s="8" t="s">
        <v>55</v>
      </c>
      <c r="B35" s="21"/>
      <c r="C35" s="21"/>
      <c r="D35" s="21"/>
      <c r="E35" s="21"/>
      <c r="F35" s="21"/>
      <c r="G35" s="61" t="s">
        <v>40</v>
      </c>
      <c r="H35" s="61"/>
      <c r="I35" s="61"/>
      <c r="J35" s="61"/>
      <c r="K35" s="61"/>
      <c r="L35" s="61"/>
      <c r="M35" s="61"/>
      <c r="N35" s="167">
        <f>IF(N23&gt;L23,L23,N23)</f>
        <v>0</v>
      </c>
      <c r="O35" s="183" t="s">
        <v>13</v>
      </c>
    </row>
    <row r="36" spans="1:15" ht="32.25" customHeight="1">
      <c r="A36" s="9" t="s">
        <v>56</v>
      </c>
      <c r="B36" s="22"/>
      <c r="C36" s="22"/>
      <c r="D36" s="22"/>
      <c r="E36" s="22"/>
      <c r="F36" s="22"/>
      <c r="G36" s="62" t="s">
        <v>44</v>
      </c>
      <c r="H36" s="62"/>
      <c r="I36" s="62"/>
      <c r="J36" s="62"/>
      <c r="K36" s="62"/>
      <c r="L36" s="62"/>
      <c r="M36" s="62"/>
      <c r="N36" s="168">
        <f>IF(N31&gt;L31,L31,N31)+N34</f>
        <v>0</v>
      </c>
      <c r="O36" s="184" t="s">
        <v>13</v>
      </c>
    </row>
    <row r="37" spans="1:15" ht="32.25" customHeight="1">
      <c r="A37" s="9" t="s">
        <v>61</v>
      </c>
      <c r="B37" s="22"/>
      <c r="C37" s="22"/>
      <c r="D37" s="22"/>
      <c r="E37" s="22"/>
      <c r="F37" s="22"/>
      <c r="G37" s="62" t="s">
        <v>3</v>
      </c>
      <c r="H37" s="62"/>
      <c r="I37" s="62"/>
      <c r="J37" s="62"/>
      <c r="K37" s="62"/>
      <c r="L37" s="62"/>
      <c r="M37" s="62"/>
      <c r="N37" s="168">
        <f>IF(N35&gt;N36,N35+N36,N35*2)</f>
        <v>0</v>
      </c>
      <c r="O37" s="184" t="s">
        <v>13</v>
      </c>
    </row>
    <row r="38" spans="1:15" ht="32.25" customHeight="1">
      <c r="A38" s="9" t="s">
        <v>54</v>
      </c>
      <c r="B38" s="22"/>
      <c r="C38" s="22"/>
      <c r="D38" s="22"/>
      <c r="E38" s="22"/>
      <c r="F38" s="22"/>
      <c r="G38" s="62" t="s">
        <v>58</v>
      </c>
      <c r="H38" s="62"/>
      <c r="I38" s="62"/>
      <c r="J38" s="62"/>
      <c r="K38" s="62"/>
      <c r="L38" s="62"/>
      <c r="M38" s="62"/>
      <c r="N38" s="168">
        <f>ROUNDDOWN(N37*0.23,-3)</f>
        <v>0</v>
      </c>
      <c r="O38" s="184" t="s">
        <v>13</v>
      </c>
    </row>
    <row r="39" spans="1:15" ht="32.25" customHeight="1">
      <c r="A39" s="9" t="s">
        <v>53</v>
      </c>
      <c r="B39" s="22"/>
      <c r="C39" s="22"/>
      <c r="D39" s="22"/>
      <c r="E39" s="22"/>
      <c r="F39" s="22"/>
      <c r="G39" s="63"/>
      <c r="H39" s="63"/>
      <c r="I39" s="63"/>
      <c r="J39" s="63"/>
      <c r="K39" s="63"/>
      <c r="L39" s="63"/>
      <c r="M39" s="153"/>
      <c r="N39" s="169">
        <v>766000</v>
      </c>
      <c r="O39" s="185" t="s">
        <v>13</v>
      </c>
    </row>
    <row r="40" spans="1:15" ht="32.25" customHeight="1">
      <c r="A40" s="9" t="s">
        <v>51</v>
      </c>
      <c r="B40" s="22"/>
      <c r="C40" s="22"/>
      <c r="D40" s="22"/>
      <c r="E40" s="22"/>
      <c r="F40" s="22"/>
      <c r="G40" s="22" t="s">
        <v>11</v>
      </c>
      <c r="H40" s="22"/>
      <c r="I40" s="22"/>
      <c r="J40" s="22"/>
      <c r="K40" s="22"/>
      <c r="L40" s="22"/>
      <c r="M40" s="154"/>
      <c r="N40" s="170">
        <f>MIN(N39,N38)</f>
        <v>0</v>
      </c>
      <c r="O40" s="186" t="s">
        <v>13</v>
      </c>
    </row>
  </sheetData>
  <mergeCells count="77">
    <mergeCell ref="I4:M4"/>
    <mergeCell ref="I5:K5"/>
    <mergeCell ref="L5:M5"/>
    <mergeCell ref="I17:J17"/>
    <mergeCell ref="I18:J18"/>
    <mergeCell ref="I19:J19"/>
    <mergeCell ref="I20:J20"/>
    <mergeCell ref="I21:J21"/>
    <mergeCell ref="I22:J22"/>
    <mergeCell ref="B23:K23"/>
    <mergeCell ref="D24:F24"/>
    <mergeCell ref="I24:J24"/>
    <mergeCell ref="D25:F25"/>
    <mergeCell ref="I25:J25"/>
    <mergeCell ref="D29:F29"/>
    <mergeCell ref="I29:J29"/>
    <mergeCell ref="D30:F30"/>
    <mergeCell ref="I30:J30"/>
    <mergeCell ref="B31:K31"/>
    <mergeCell ref="D32:F32"/>
    <mergeCell ref="D33:F33"/>
    <mergeCell ref="B34:K34"/>
    <mergeCell ref="A35:F35"/>
    <mergeCell ref="G35:M35"/>
    <mergeCell ref="A36:F36"/>
    <mergeCell ref="G36:M36"/>
    <mergeCell ref="A37:F37"/>
    <mergeCell ref="G37:M37"/>
    <mergeCell ref="A38:F38"/>
    <mergeCell ref="G38:M38"/>
    <mergeCell ref="A39:F39"/>
    <mergeCell ref="A40:F40"/>
    <mergeCell ref="G40:M40"/>
    <mergeCell ref="L2:M3"/>
    <mergeCell ref="N2:O3"/>
    <mergeCell ref="A4:F5"/>
    <mergeCell ref="G4:H5"/>
    <mergeCell ref="N4:O5"/>
    <mergeCell ref="D6:F8"/>
    <mergeCell ref="N6:N8"/>
    <mergeCell ref="O6:O8"/>
    <mergeCell ref="D9:F11"/>
    <mergeCell ref="N9:N11"/>
    <mergeCell ref="O9:O11"/>
    <mergeCell ref="D12:F14"/>
    <mergeCell ref="N12:N14"/>
    <mergeCell ref="O12:O14"/>
    <mergeCell ref="C15:C16"/>
    <mergeCell ref="D15:F16"/>
    <mergeCell ref="N15:N16"/>
    <mergeCell ref="O15:O16"/>
    <mergeCell ref="B17:C22"/>
    <mergeCell ref="D17:E18"/>
    <mergeCell ref="N17:N18"/>
    <mergeCell ref="O17:O18"/>
    <mergeCell ref="D19:E20"/>
    <mergeCell ref="N19:N20"/>
    <mergeCell ref="O19:O20"/>
    <mergeCell ref="D21:E22"/>
    <mergeCell ref="N21:N22"/>
    <mergeCell ref="O21:O22"/>
    <mergeCell ref="D26:F28"/>
    <mergeCell ref="G26:G28"/>
    <mergeCell ref="H26:H28"/>
    <mergeCell ref="I26:J28"/>
    <mergeCell ref="K26:K28"/>
    <mergeCell ref="L26:L28"/>
    <mergeCell ref="M26:M28"/>
    <mergeCell ref="N26:N28"/>
    <mergeCell ref="O26:O28"/>
    <mergeCell ref="B32:C33"/>
    <mergeCell ref="I32:M33"/>
    <mergeCell ref="A6:A23"/>
    <mergeCell ref="B6:B16"/>
    <mergeCell ref="C6:C14"/>
    <mergeCell ref="A24:A34"/>
    <mergeCell ref="B24:C3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補助対象事業費内訳書（部分改修）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2024-01-24T01:02:26Z</dcterms:created>
  <dcterms:modified xsi:type="dcterms:W3CDTF">2024-04-22T00:48:37Z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2024-04-22T00:48:37Z</vt:filetime>
  </property>
</Properties>
</file>