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240"/>
  </bookViews>
  <sheets>
    <sheet name="補助対象事業費内訳書（部分改修）" sheetId="9" r:id="rId1"/>
  </sheets>
  <definedNames>
    <definedName name="_xlnm.Print_Area" localSheetId="0">'補助対象事業費内訳書（部分改修）'!$A$1:$O$42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9" l="1"/>
  <c r="N33" i="9"/>
  <c r="L32" i="9"/>
  <c r="L31" i="9"/>
  <c r="L30" i="9"/>
  <c r="L29" i="9"/>
  <c r="L28" i="9"/>
  <c r="L27" i="9"/>
  <c r="L24" i="9"/>
  <c r="N23" i="9"/>
  <c r="L22" i="9"/>
  <c r="L21" i="9"/>
  <c r="L20" i="9"/>
  <c r="J20" i="9"/>
  <c r="L19" i="9"/>
  <c r="J19" i="9"/>
  <c r="L18" i="9"/>
  <c r="J18" i="9"/>
  <c r="L17" i="9"/>
  <c r="J17" i="9"/>
  <c r="L16" i="9"/>
  <c r="L15" i="9"/>
  <c r="L14" i="9"/>
  <c r="L13" i="9"/>
  <c r="L12" i="9"/>
  <c r="L11" i="9"/>
  <c r="L10" i="9"/>
  <c r="L9" i="9"/>
  <c r="L8" i="9"/>
  <c r="L7" i="9"/>
  <c r="L6" i="9"/>
  <c r="L33" i="9" l="1"/>
  <c r="N38" i="9" s="1"/>
  <c r="L23" i="9"/>
  <c r="N37" i="9" s="1"/>
  <c r="N39" i="9" l="1"/>
  <c r="N40" i="9" s="1"/>
  <c r="N42" i="9" s="1"/>
</calcChain>
</file>

<file path=xl/sharedStrings.xml><?xml version="1.0" encoding="utf-8"?>
<sst xmlns="http://schemas.openxmlformats.org/spreadsheetml/2006/main" count="179" uniqueCount="66">
  <si>
    <t>数量</t>
  </si>
  <si>
    <t>実際の工事費
（税抜き）</t>
    <rPh sb="0" eb="2">
      <t>ジッサイ</t>
    </rPh>
    <rPh sb="3" eb="5">
      <t>コウジ</t>
    </rPh>
    <rPh sb="5" eb="6">
      <t>ヒ</t>
    </rPh>
    <rPh sb="8" eb="9">
      <t>ゼイ</t>
    </rPh>
    <rPh sb="9" eb="10">
      <t>ヌ</t>
    </rPh>
    <phoneticPr fontId="3"/>
  </si>
  <si>
    <t>Ｂ－1．</t>
  </si>
  <si>
    <t>①＋②（②が①より大きい場合にあっては、①×２）</t>
    <rPh sb="9" eb="10">
      <t>オオ</t>
    </rPh>
    <rPh sb="12" eb="14">
      <t>バアイ</t>
    </rPh>
    <phoneticPr fontId="3"/>
  </si>
  <si>
    <t>中</t>
  </si>
  <si>
    <t>ガラス交換</t>
  </si>
  <si>
    <t>窓</t>
  </si>
  <si>
    <t>単価</t>
    <rPh sb="0" eb="2">
      <t>タンカ</t>
    </rPh>
    <phoneticPr fontId="3"/>
  </si>
  <si>
    <t>大</t>
  </si>
  <si>
    <t>箇所</t>
  </si>
  <si>
    <t>様式第６号の３</t>
    <rPh sb="0" eb="2">
      <t>ヨウシキ</t>
    </rPh>
    <rPh sb="2" eb="3">
      <t>ダイ</t>
    </rPh>
    <rPh sb="4" eb="5">
      <t>ゴウ</t>
    </rPh>
    <phoneticPr fontId="3"/>
  </si>
  <si>
    <t>⑤、⑥のいずれか低い額</t>
  </si>
  <si>
    <t>円／戸</t>
  </si>
  <si>
    <t>円</t>
  </si>
  <si>
    <t xml:space="preserve">円／台 </t>
    <rPh sb="0" eb="1">
      <t>エン</t>
    </rPh>
    <rPh sb="2" eb="3">
      <t>ダイ</t>
    </rPh>
    <phoneticPr fontId="3"/>
  </si>
  <si>
    <t>小</t>
  </si>
  <si>
    <t>コージェネレーション設備</t>
  </si>
  <si>
    <t>枚</t>
  </si>
  <si>
    <t>台</t>
    <rPh sb="0" eb="1">
      <t>ダイ</t>
    </rPh>
    <phoneticPr fontId="3"/>
  </si>
  <si>
    <t>ドア</t>
  </si>
  <si>
    <t>㎥</t>
  </si>
  <si>
    <t>玄関ドア等の交換</t>
  </si>
  <si>
    <t xml:space="preserve"> 補助対象工事</t>
  </si>
  <si>
    <t>外窓交換</t>
  </si>
  <si>
    <t>屋根・天井</t>
    <rPh sb="0" eb="2">
      <t>ヤネ</t>
    </rPh>
    <rPh sb="3" eb="5">
      <t>テンジョウ</t>
    </rPh>
    <phoneticPr fontId="3"/>
  </si>
  <si>
    <t>円／箇所</t>
    <rPh sb="0" eb="1">
      <t>エン</t>
    </rPh>
    <rPh sb="2" eb="4">
      <t>カショ</t>
    </rPh>
    <phoneticPr fontId="3"/>
  </si>
  <si>
    <t>内窓設置</t>
  </si>
  <si>
    <t>円／枚</t>
    <rPh sb="0" eb="1">
      <t>エン</t>
    </rPh>
    <rPh sb="2" eb="3">
      <t>マイ</t>
    </rPh>
    <phoneticPr fontId="3"/>
  </si>
  <si>
    <t>躯体等の断熱化</t>
    <rPh sb="0" eb="2">
      <t>クタイ</t>
    </rPh>
    <rPh sb="2" eb="3">
      <t>トウ</t>
    </rPh>
    <rPh sb="6" eb="7">
      <t>カ</t>
    </rPh>
    <phoneticPr fontId="3"/>
  </si>
  <si>
    <t>A-C</t>
  </si>
  <si>
    <t/>
  </si>
  <si>
    <t xml:space="preserve">円／㎥  </t>
  </si>
  <si>
    <t>D-F</t>
  </si>
  <si>
    <t>Ｂ－２の小計（③）</t>
    <rPh sb="4" eb="6">
      <t>ショウケイ</t>
    </rPh>
    <phoneticPr fontId="3"/>
  </si>
  <si>
    <t>床</t>
    <rPh sb="0" eb="1">
      <t>ユカ</t>
    </rPh>
    <phoneticPr fontId="3"/>
  </si>
  <si>
    <t>太陽熱利用システム</t>
  </si>
  <si>
    <t>開口部の断熱化</t>
    <rPh sb="6" eb="7">
      <t>カ</t>
    </rPh>
    <phoneticPr fontId="3"/>
  </si>
  <si>
    <t>円／戸</t>
    <rPh sb="0" eb="1">
      <t>エン</t>
    </rPh>
    <rPh sb="2" eb="3">
      <t>コ</t>
    </rPh>
    <phoneticPr fontId="3"/>
  </si>
  <si>
    <t>Ｂ－1の小計</t>
    <rPh sb="4" eb="6">
      <t>ショウケイ</t>
    </rPh>
    <phoneticPr fontId="3"/>
  </si>
  <si>
    <t>円／戸</t>
    <rPh sb="0" eb="1">
      <t>エン</t>
    </rPh>
    <phoneticPr fontId="3"/>
  </si>
  <si>
    <t>Ａにかかる「モデル工事費」又は「実際の工事費」の合計のうち、いずれか低い額</t>
    <rPh sb="13" eb="14">
      <t>マタ</t>
    </rPh>
    <rPh sb="16" eb="18">
      <t>ジッサイ</t>
    </rPh>
    <rPh sb="19" eb="22">
      <t>コウジヒ</t>
    </rPh>
    <rPh sb="36" eb="37">
      <t>ガク</t>
    </rPh>
    <phoneticPr fontId="3"/>
  </si>
  <si>
    <t>工事費</t>
  </si>
  <si>
    <t>LED照明</t>
  </si>
  <si>
    <t>式</t>
    <rPh sb="0" eb="1">
      <t>シキ</t>
    </rPh>
    <phoneticPr fontId="3"/>
  </si>
  <si>
    <t>(Ｂ－１にかかる「モデル工事費」又は「実際の工事費」の合計のうち、いずれか低い額)＋③</t>
    <rPh sb="27" eb="29">
      <t>ゴウケイ</t>
    </rPh>
    <rPh sb="37" eb="38">
      <t>ヒク</t>
    </rPh>
    <rPh sb="39" eb="40">
      <t>ガク</t>
    </rPh>
    <phoneticPr fontId="3"/>
  </si>
  <si>
    <t>高断熱浴槽</t>
    <rPh sb="0" eb="5">
      <t>コウダンネツヨクソウ</t>
    </rPh>
    <phoneticPr fontId="3"/>
  </si>
  <si>
    <t>節湯水栓</t>
  </si>
  <si>
    <t>Ｂ－２．</t>
  </si>
  <si>
    <t>高効率給湯器
（電気ﾋｰﾄﾎﾟﾝﾌﾟ給湯器
　潜熱回収型ｶﾞｽ給湯器
　潜熱回収型石油給湯器
　ﾋｰﾄﾎﾟﾝﾌﾟ・ｶﾞｽ瞬間式
　　併用型給湯器）</t>
  </si>
  <si>
    <t>Ａ　開口部、躯体等の断熱化工事</t>
    <rPh sb="2" eb="5">
      <t>カイコウブ</t>
    </rPh>
    <rPh sb="6" eb="8">
      <t>クタイ</t>
    </rPh>
    <rPh sb="8" eb="9">
      <t>ナド</t>
    </rPh>
    <rPh sb="10" eb="12">
      <t>ダンネツ</t>
    </rPh>
    <rPh sb="12" eb="13">
      <t>カ</t>
    </rPh>
    <phoneticPr fontId="3"/>
  </si>
  <si>
    <t>壁</t>
    <rPh sb="0" eb="1">
      <t>カベ</t>
    </rPh>
    <phoneticPr fontId="3"/>
  </si>
  <si>
    <t>補助金申請額</t>
    <rPh sb="2" eb="3">
      <t>キン</t>
    </rPh>
    <phoneticPr fontId="3"/>
  </si>
  <si>
    <t>Ｂ　設備の効率化に係る工事</t>
    <rPh sb="2" eb="4">
      <t>セツビ</t>
    </rPh>
    <rPh sb="5" eb="8">
      <t>コウリツカ</t>
    </rPh>
    <rPh sb="9" eb="10">
      <t>カカ</t>
    </rPh>
    <rPh sb="11" eb="13">
      <t>コウジ</t>
    </rPh>
    <phoneticPr fontId="3"/>
  </si>
  <si>
    <t>要綱に基づく補助上限金額（⑥）</t>
  </si>
  <si>
    <r>
      <t>④に23/100を乗じた額</t>
    </r>
    <r>
      <rPr>
        <sz val="12"/>
        <rFont val="ＭＳ 明朝"/>
        <family val="1"/>
        <charset val="128"/>
      </rPr>
      <t>（⑤）</t>
    </r>
  </si>
  <si>
    <t>Aの小計（①）</t>
    <rPh sb="2" eb="4">
      <t>ショウケイ</t>
    </rPh>
    <phoneticPr fontId="3"/>
  </si>
  <si>
    <t>Bの小計（②）</t>
    <rPh sb="2" eb="4">
      <t>ショウケイ</t>
    </rPh>
    <phoneticPr fontId="3"/>
  </si>
  <si>
    <t>A　の小計</t>
    <rPh sb="3" eb="5">
      <t>ショウケイ</t>
    </rPh>
    <phoneticPr fontId="3"/>
  </si>
  <si>
    <t>④×23％　　※千円未満切り捨て</t>
    <rPh sb="8" eb="12">
      <t>センエンミマン</t>
    </rPh>
    <rPh sb="12" eb="13">
      <t>キ</t>
    </rPh>
    <rPh sb="14" eb="15">
      <t>ス</t>
    </rPh>
    <phoneticPr fontId="3"/>
  </si>
  <si>
    <t>モデル工事費（税抜き）</t>
    <rPh sb="3" eb="6">
      <t>コウジヒ</t>
    </rPh>
    <rPh sb="7" eb="8">
      <t>ゼイ</t>
    </rPh>
    <rPh sb="8" eb="9">
      <t>ヌ</t>
    </rPh>
    <phoneticPr fontId="3"/>
  </si>
  <si>
    <t>補助金精算額内訳書（部分改修）</t>
    <rPh sb="0" eb="2">
      <t>ホジョ</t>
    </rPh>
    <rPh sb="3" eb="6">
      <t>セイサンガク</t>
    </rPh>
    <rPh sb="6" eb="9">
      <t>ウチワケショ</t>
    </rPh>
    <rPh sb="10" eb="12">
      <t>ブブン</t>
    </rPh>
    <rPh sb="12" eb="14">
      <t>カイシュウ</t>
    </rPh>
    <phoneticPr fontId="3"/>
  </si>
  <si>
    <r>
      <t>補助対象事業費</t>
    </r>
    <r>
      <rPr>
        <sz val="12"/>
        <rFont val="ＭＳ 明朝"/>
        <family val="1"/>
        <charset val="128"/>
      </rPr>
      <t>（④）</t>
    </r>
    <rPh sb="0" eb="2">
      <t>ホジョ</t>
    </rPh>
    <rPh sb="2" eb="4">
      <t>タイショウ</t>
    </rPh>
    <rPh sb="4" eb="6">
      <t>ジギョウ</t>
    </rPh>
    <rPh sb="6" eb="7">
      <t>ヒ</t>
    </rPh>
    <phoneticPr fontId="3"/>
  </si>
  <si>
    <t>蓄電池</t>
    <rPh sb="0" eb="3">
      <t>チクデンチ</t>
    </rPh>
    <phoneticPr fontId="3"/>
  </si>
  <si>
    <t>節水型トイレ</t>
    <rPh sb="0" eb="3">
      <t>セッスイガタ</t>
    </rPh>
    <phoneticPr fontId="3"/>
  </si>
  <si>
    <t>掃除しやすいもの</t>
    <rPh sb="0" eb="2">
      <t>ソウジ</t>
    </rPh>
    <phoneticPr fontId="3"/>
  </si>
  <si>
    <t>上記以外</t>
    <rPh sb="0" eb="4">
      <t>ジョウキイガイ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</si>
</sst>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6"/>
      <name val="游ゴシック"/>
      <family val="3"/>
    </font>
    <font>
      <sz val="12"/>
      <name val="ＭＳ 明朝"/>
      <family val="1"/>
    </font>
    <font>
      <sz val="10"/>
      <name val="ＭＳ 明朝"/>
      <family val="1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6" fontId="4" fillId="3" borderId="26" xfId="6" applyNumberFormat="1" applyFont="1" applyFill="1" applyBorder="1" applyAlignment="1" applyProtection="1">
      <alignment horizontal="center" vertical="center" wrapText="1"/>
      <protection locked="0"/>
    </xf>
    <xf numFmtId="176" fontId="4" fillId="3" borderId="19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38" fontId="4" fillId="0" borderId="59" xfId="6" applyFont="1" applyFill="1" applyBorder="1" applyAlignment="1">
      <alignment horizontal="right" vertical="center" wrapText="1"/>
    </xf>
    <xf numFmtId="0" fontId="4" fillId="0" borderId="6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21" xfId="0" applyFont="1" applyBorder="1" applyAlignment="1">
      <alignment vertical="center" wrapText="1"/>
    </xf>
    <xf numFmtId="38" fontId="4" fillId="3" borderId="26" xfId="6" applyFont="1" applyFill="1" applyBorder="1" applyAlignment="1">
      <alignment horizontal="right" vertical="center" wrapText="1"/>
    </xf>
    <xf numFmtId="38" fontId="4" fillId="3" borderId="19" xfId="6" applyFont="1" applyFill="1" applyBorder="1" applyAlignment="1">
      <alignment horizontal="right" vertical="center" wrapText="1"/>
    </xf>
    <xf numFmtId="38" fontId="4" fillId="0" borderId="6" xfId="6" applyFont="1" applyFill="1" applyBorder="1" applyAlignment="1">
      <alignment horizontal="right" vertical="center" wrapText="1"/>
    </xf>
    <xf numFmtId="38" fontId="4" fillId="0" borderId="7" xfId="6" applyFont="1" applyFill="1" applyBorder="1" applyAlignment="1">
      <alignment horizontal="right" vertical="center" wrapText="1"/>
    </xf>
    <xf numFmtId="3" fontId="4" fillId="0" borderId="13" xfId="0" applyNumberFormat="1" applyFont="1" applyFill="1" applyBorder="1" applyAlignment="1">
      <alignment horizontal="right" vertical="center" wrapText="1"/>
    </xf>
    <xf numFmtId="38" fontId="4" fillId="0" borderId="64" xfId="6" applyFont="1" applyFill="1" applyBorder="1" applyAlignment="1">
      <alignment horizontal="right" vertical="center" wrapText="1"/>
    </xf>
    <xf numFmtId="0" fontId="4" fillId="0" borderId="70" xfId="0" applyFont="1" applyFill="1" applyBorder="1" applyAlignment="1">
      <alignment horizontal="left" vertical="center" shrinkToFit="1"/>
    </xf>
    <xf numFmtId="0" fontId="4" fillId="0" borderId="67" xfId="0" applyFont="1" applyFill="1" applyBorder="1" applyAlignment="1">
      <alignment horizontal="left" vertical="center" shrinkToFit="1"/>
    </xf>
    <xf numFmtId="0" fontId="4" fillId="0" borderId="68" xfId="0" applyFont="1" applyFill="1" applyBorder="1" applyAlignment="1">
      <alignment horizontal="left" vertical="center" shrinkToFit="1"/>
    </xf>
    <xf numFmtId="0" fontId="4" fillId="0" borderId="72" xfId="0" applyFont="1" applyBorder="1" applyAlignment="1">
      <alignment horizontal="left" vertical="center" shrinkToFit="1"/>
    </xf>
    <xf numFmtId="0" fontId="4" fillId="0" borderId="74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shrinkToFit="1"/>
    </xf>
    <xf numFmtId="0" fontId="4" fillId="0" borderId="5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38" fontId="4" fillId="0" borderId="44" xfId="6" applyFont="1" applyFill="1" applyBorder="1" applyAlignment="1" applyProtection="1">
      <alignment horizontal="center" vertical="center" wrapText="1"/>
      <protection locked="0"/>
    </xf>
    <xf numFmtId="38" fontId="4" fillId="0" borderId="52" xfId="6" applyFont="1" applyFill="1" applyBorder="1" applyAlignment="1" applyProtection="1">
      <alignment horizontal="center" vertical="center" wrapText="1"/>
      <protection locked="0"/>
    </xf>
    <xf numFmtId="38" fontId="4" fillId="0" borderId="61" xfId="6" applyFont="1" applyFill="1" applyBorder="1" applyAlignment="1" applyProtection="1">
      <alignment horizontal="center" vertical="center" wrapText="1"/>
      <protection locked="0"/>
    </xf>
    <xf numFmtId="38" fontId="4" fillId="0" borderId="45" xfId="6" applyFont="1" applyFill="1" applyBorder="1" applyAlignment="1" applyProtection="1">
      <alignment horizontal="center" vertical="center" wrapText="1"/>
      <protection locked="0"/>
    </xf>
    <xf numFmtId="38" fontId="4" fillId="0" borderId="53" xfId="6" applyFont="1" applyFill="1" applyBorder="1" applyAlignment="1" applyProtection="1">
      <alignment horizontal="center" vertical="center" wrapText="1"/>
      <protection locked="0"/>
    </xf>
    <xf numFmtId="38" fontId="4" fillId="0" borderId="62" xfId="6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center" vertical="center" wrapText="1"/>
    </xf>
    <xf numFmtId="38" fontId="6" fillId="0" borderId="38" xfId="6" applyFont="1" applyBorder="1" applyAlignment="1">
      <alignment horizontal="right" vertical="center" wrapText="1"/>
    </xf>
    <xf numFmtId="0" fontId="6" fillId="4" borderId="38" xfId="0" applyFont="1" applyFill="1" applyBorder="1" applyAlignment="1" applyProtection="1">
      <alignment horizontal="left" vertical="center" shrinkToFit="1"/>
      <protection locked="0"/>
    </xf>
    <xf numFmtId="38" fontId="6" fillId="0" borderId="38" xfId="6" applyFont="1" applyFill="1" applyBorder="1" applyAlignment="1">
      <alignment vertical="center" wrapText="1"/>
    </xf>
    <xf numFmtId="0" fontId="6" fillId="0" borderId="34" xfId="0" applyFont="1" applyFill="1" applyBorder="1" applyAlignment="1">
      <alignment vertical="center" shrinkToFit="1"/>
    </xf>
    <xf numFmtId="38" fontId="6" fillId="3" borderId="26" xfId="6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center" shrinkToFit="1"/>
    </xf>
    <xf numFmtId="0" fontId="6" fillId="0" borderId="39" xfId="0" applyFont="1" applyBorder="1" applyAlignment="1">
      <alignment horizontal="center" vertical="center" wrapText="1"/>
    </xf>
    <xf numFmtId="38" fontId="6" fillId="0" borderId="39" xfId="6" applyFont="1" applyBorder="1" applyAlignment="1">
      <alignment horizontal="right" vertical="center" wrapText="1"/>
    </xf>
    <xf numFmtId="0" fontId="6" fillId="4" borderId="39" xfId="0" applyFont="1" applyFill="1" applyBorder="1" applyAlignment="1" applyProtection="1">
      <alignment horizontal="left" vertical="center" shrinkToFit="1"/>
      <protection locked="0"/>
    </xf>
    <xf numFmtId="38" fontId="6" fillId="0" borderId="39" xfId="6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shrinkToFit="1"/>
    </xf>
    <xf numFmtId="38" fontId="6" fillId="3" borderId="19" xfId="6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 wrapText="1"/>
    </xf>
    <xf numFmtId="38" fontId="6" fillId="0" borderId="11" xfId="6" applyFont="1" applyBorder="1" applyAlignment="1">
      <alignment horizontal="right" vertical="center" wrapText="1"/>
    </xf>
    <xf numFmtId="0" fontId="6" fillId="4" borderId="11" xfId="0" applyFont="1" applyFill="1" applyBorder="1" applyAlignment="1" applyProtection="1">
      <alignment horizontal="left" vertical="center" shrinkToFit="1"/>
      <protection locked="0"/>
    </xf>
    <xf numFmtId="38" fontId="6" fillId="0" borderId="57" xfId="6" applyFont="1" applyFill="1" applyBorder="1" applyAlignment="1">
      <alignment vertical="center" wrapText="1"/>
    </xf>
    <xf numFmtId="0" fontId="6" fillId="0" borderId="41" xfId="0" applyFont="1" applyFill="1" applyBorder="1" applyAlignment="1">
      <alignment vertical="center" shrinkToFit="1"/>
    </xf>
    <xf numFmtId="0" fontId="6" fillId="3" borderId="36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wrapText="1"/>
    </xf>
    <xf numFmtId="38" fontId="6" fillId="0" borderId="30" xfId="6" applyFont="1" applyBorder="1" applyAlignment="1">
      <alignment horizontal="right" vertical="center" wrapText="1"/>
    </xf>
    <xf numFmtId="0" fontId="6" fillId="4" borderId="30" xfId="0" applyFont="1" applyFill="1" applyBorder="1" applyAlignment="1" applyProtection="1">
      <alignment horizontal="left" vertical="center" shrinkToFit="1"/>
      <protection locked="0"/>
    </xf>
    <xf numFmtId="38" fontId="6" fillId="0" borderId="30" xfId="6" applyFont="1" applyFill="1" applyBorder="1" applyAlignment="1">
      <alignment vertical="center" wrapText="1"/>
    </xf>
    <xf numFmtId="0" fontId="6" fillId="0" borderId="30" xfId="0" applyFont="1" applyFill="1" applyBorder="1" applyAlignment="1">
      <alignment vertical="center" shrinkToFit="1"/>
    </xf>
    <xf numFmtId="0" fontId="6" fillId="0" borderId="39" xfId="0" applyFont="1" applyFill="1" applyBorder="1" applyAlignment="1">
      <alignment vertical="center" shrinkToFit="1"/>
    </xf>
    <xf numFmtId="0" fontId="6" fillId="0" borderId="57" xfId="0" applyFont="1" applyFill="1" applyBorder="1" applyAlignment="1">
      <alignment vertical="center" shrinkToFit="1"/>
    </xf>
    <xf numFmtId="0" fontId="6" fillId="0" borderId="1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6" xfId="0" applyFont="1" applyFill="1" applyBorder="1" applyAlignment="1">
      <alignment vertical="center" shrinkToFit="1"/>
    </xf>
    <xf numFmtId="0" fontId="6" fillId="0" borderId="12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176" fontId="6" fillId="3" borderId="36" xfId="6" applyNumberFormat="1" applyFont="1" applyFill="1" applyBorder="1" applyAlignment="1" applyProtection="1">
      <alignment horizontal="center" vertical="center" wrapText="1"/>
      <protection locked="0"/>
    </xf>
    <xf numFmtId="38" fontId="6" fillId="0" borderId="36" xfId="6" applyFont="1" applyFill="1" applyBorder="1" applyAlignment="1">
      <alignment horizontal="right" vertical="center" wrapText="1"/>
    </xf>
    <xf numFmtId="38" fontId="6" fillId="0" borderId="47" xfId="6" applyFont="1" applyFill="1" applyBorder="1" applyAlignment="1">
      <alignment horizontal="right" vertical="center"/>
    </xf>
    <xf numFmtId="176" fontId="6" fillId="4" borderId="30" xfId="6" applyNumberFormat="1" applyFont="1" applyFill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176" fontId="6" fillId="3" borderId="25" xfId="6" applyNumberFormat="1" applyFont="1" applyFill="1" applyBorder="1" applyAlignment="1" applyProtection="1">
      <alignment horizontal="center" vertical="center" wrapText="1"/>
      <protection locked="0"/>
    </xf>
    <xf numFmtId="38" fontId="6" fillId="0" borderId="41" xfId="6" applyFont="1" applyFill="1" applyBorder="1" applyAlignment="1">
      <alignment horizontal="right" vertical="center" wrapText="1"/>
    </xf>
    <xf numFmtId="38" fontId="6" fillId="0" borderId="48" xfId="6" applyFont="1" applyFill="1" applyBorder="1" applyAlignment="1">
      <alignment horizontal="right" vertical="center"/>
    </xf>
    <xf numFmtId="176" fontId="6" fillId="4" borderId="11" xfId="6" applyNumberFormat="1" applyFont="1" applyFill="1" applyBorder="1" applyAlignment="1" applyProtection="1">
      <alignment horizontal="left" vertical="center" shrinkToFit="1"/>
      <protection locked="0"/>
    </xf>
    <xf numFmtId="176" fontId="6" fillId="3" borderId="13" xfId="6" applyNumberFormat="1" applyFont="1" applyFill="1" applyBorder="1" applyAlignment="1" applyProtection="1">
      <alignment horizontal="center" vertical="center" wrapText="1"/>
      <protection locked="0"/>
    </xf>
    <xf numFmtId="176" fontId="6" fillId="4" borderId="10" xfId="6" applyNumberFormat="1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176" fontId="6" fillId="3" borderId="14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>
      <alignment horizontal="left" vertical="center" shrinkToFit="1"/>
    </xf>
    <xf numFmtId="38" fontId="6" fillId="0" borderId="42" xfId="6" applyFont="1" applyFill="1" applyBorder="1" applyAlignment="1">
      <alignment horizontal="right" vertical="center" wrapText="1"/>
    </xf>
    <xf numFmtId="38" fontId="6" fillId="0" borderId="49" xfId="6" applyFont="1" applyFill="1" applyBorder="1" applyAlignment="1">
      <alignment horizontal="right" vertical="center"/>
    </xf>
    <xf numFmtId="176" fontId="6" fillId="4" borderId="22" xfId="6" applyNumberFormat="1" applyFont="1" applyFill="1" applyBorder="1" applyAlignment="1" applyProtection="1">
      <alignment horizontal="left" vertical="center" shrinkToFit="1"/>
      <protection locked="0"/>
    </xf>
    <xf numFmtId="38" fontId="6" fillId="0" borderId="58" xfId="6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shrinkToFit="1"/>
    </xf>
    <xf numFmtId="38" fontId="6" fillId="3" borderId="56" xfId="6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38" fontId="6" fillId="0" borderId="59" xfId="6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shrinkToFit="1"/>
    </xf>
    <xf numFmtId="38" fontId="6" fillId="4" borderId="6" xfId="6" applyFont="1" applyFill="1" applyBorder="1" applyAlignment="1" applyProtection="1">
      <alignment horizontal="right" vertical="center" wrapText="1"/>
      <protection locked="0"/>
    </xf>
    <xf numFmtId="38" fontId="6" fillId="4" borderId="50" xfId="6" applyFont="1" applyFill="1" applyBorder="1" applyAlignment="1" applyProtection="1">
      <alignment horizontal="right" vertical="center" wrapText="1"/>
      <protection locked="0"/>
    </xf>
    <xf numFmtId="0" fontId="6" fillId="4" borderId="26" xfId="0" applyFont="1" applyFill="1" applyBorder="1" applyAlignment="1" applyProtection="1">
      <alignment horizontal="left" vertical="center" shrinkToFit="1"/>
      <protection locked="0"/>
    </xf>
    <xf numFmtId="38" fontId="6" fillId="0" borderId="6" xfId="6" applyFont="1" applyFill="1" applyBorder="1" applyAlignment="1" applyProtection="1">
      <alignment horizontal="right" vertical="center" wrapText="1"/>
      <protection locked="0"/>
    </xf>
    <xf numFmtId="38" fontId="6" fillId="3" borderId="26" xfId="6" applyFont="1" applyFill="1" applyBorder="1" applyAlignment="1">
      <alignment vertical="center" wrapText="1"/>
    </xf>
    <xf numFmtId="38" fontId="6" fillId="0" borderId="67" xfId="6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shrinkToFit="1"/>
    </xf>
    <xf numFmtId="38" fontId="6" fillId="4" borderId="7" xfId="6" applyFont="1" applyFill="1" applyBorder="1" applyAlignment="1" applyProtection="1">
      <alignment horizontal="right" vertical="center" wrapText="1"/>
      <protection locked="0"/>
    </xf>
    <xf numFmtId="38" fontId="6" fillId="4" borderId="32" xfId="6" applyFont="1" applyFill="1" applyBorder="1" applyAlignment="1" applyProtection="1">
      <alignment horizontal="right" vertical="center" wrapText="1"/>
      <protection locked="0"/>
    </xf>
    <xf numFmtId="0" fontId="6" fillId="4" borderId="37" xfId="0" applyFont="1" applyFill="1" applyBorder="1" applyAlignment="1" applyProtection="1">
      <alignment horizontal="left" vertical="center" shrinkToFit="1"/>
      <protection locked="0"/>
    </xf>
    <xf numFmtId="38" fontId="6" fillId="0" borderId="25" xfId="6" applyFont="1" applyFill="1" applyBorder="1" applyAlignment="1" applyProtection="1">
      <alignment horizontal="right" vertical="center" wrapText="1"/>
      <protection locked="0"/>
    </xf>
    <xf numFmtId="38" fontId="6" fillId="3" borderId="11" xfId="6" applyFont="1" applyFill="1" applyBorder="1" applyAlignment="1">
      <alignment vertical="center" wrapText="1"/>
    </xf>
    <xf numFmtId="38" fontId="6" fillId="0" borderId="68" xfId="6" applyFont="1" applyFill="1" applyBorder="1" applyAlignment="1">
      <alignment horizontal="left" vertical="center" wrapText="1"/>
    </xf>
    <xf numFmtId="0" fontId="6" fillId="4" borderId="19" xfId="0" applyFont="1" applyFill="1" applyBorder="1" applyAlignment="1" applyProtection="1">
      <alignment horizontal="left" vertical="center" shrinkToFit="1"/>
      <protection locked="0"/>
    </xf>
    <xf numFmtId="38" fontId="6" fillId="0" borderId="7" xfId="6" applyFont="1" applyFill="1" applyBorder="1" applyAlignment="1" applyProtection="1">
      <alignment horizontal="right" vertical="center" wrapText="1"/>
      <protection locked="0"/>
    </xf>
    <xf numFmtId="38" fontId="6" fillId="3" borderId="19" xfId="6" applyFont="1" applyFill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176" fontId="6" fillId="3" borderId="37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left" vertical="center" shrinkToFit="1"/>
    </xf>
    <xf numFmtId="38" fontId="6" fillId="4" borderId="12" xfId="6" applyFont="1" applyFill="1" applyBorder="1" applyAlignment="1" applyProtection="1">
      <alignment horizontal="right" vertical="center" wrapText="1"/>
      <protection locked="0"/>
    </xf>
    <xf numFmtId="38" fontId="6" fillId="4" borderId="20" xfId="6" applyFont="1" applyFill="1" applyBorder="1" applyAlignment="1" applyProtection="1">
      <alignment horizontal="right" vertical="center" wrapText="1"/>
      <protection locked="0"/>
    </xf>
    <xf numFmtId="0" fontId="6" fillId="4" borderId="37" xfId="0" applyFont="1" applyFill="1" applyBorder="1" applyAlignment="1" applyProtection="1">
      <alignment horizontal="left" vertical="center" shrinkToFit="1"/>
      <protection locked="0"/>
    </xf>
    <xf numFmtId="38" fontId="6" fillId="0" borderId="37" xfId="6" applyFont="1" applyFill="1" applyBorder="1" applyAlignment="1" applyProtection="1">
      <alignment horizontal="right" vertical="center" wrapText="1"/>
      <protection locked="0"/>
    </xf>
    <xf numFmtId="0" fontId="6" fillId="0" borderId="12" xfId="0" applyFont="1" applyBorder="1" applyAlignment="1">
      <alignment horizontal="left" vertical="center" shrinkToFit="1"/>
    </xf>
    <xf numFmtId="38" fontId="6" fillId="3" borderId="37" xfId="6" applyFont="1" applyFill="1" applyBorder="1" applyAlignment="1">
      <alignment horizontal="right" vertical="center" wrapText="1"/>
    </xf>
    <xf numFmtId="38" fontId="6" fillId="0" borderId="71" xfId="6" applyFont="1" applyFill="1" applyBorder="1" applyAlignment="1">
      <alignment horizontal="left" vertical="center" wrapText="1"/>
    </xf>
    <xf numFmtId="176" fontId="6" fillId="3" borderId="10" xfId="6" applyNumberFormat="1" applyFont="1" applyFill="1" applyBorder="1" applyAlignment="1" applyProtection="1">
      <alignment horizontal="center" vertical="center" wrapText="1"/>
      <protection locked="0"/>
    </xf>
    <xf numFmtId="38" fontId="6" fillId="4" borderId="13" xfId="6" applyFont="1" applyFill="1" applyBorder="1" applyAlignment="1" applyProtection="1">
      <alignment horizontal="right" vertical="center" wrapText="1"/>
      <protection locked="0"/>
    </xf>
    <xf numFmtId="38" fontId="6" fillId="4" borderId="21" xfId="6" applyFont="1" applyFill="1" applyBorder="1" applyAlignment="1" applyProtection="1">
      <alignment horizontal="righ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shrinkToFit="1"/>
      <protection locked="0"/>
    </xf>
    <xf numFmtId="38" fontId="6" fillId="0" borderId="10" xfId="6" applyFont="1" applyFill="1" applyBorder="1" applyAlignment="1" applyProtection="1">
      <alignment horizontal="right" vertical="center" wrapText="1"/>
      <protection locked="0"/>
    </xf>
    <xf numFmtId="0" fontId="6" fillId="0" borderId="13" xfId="0" applyFont="1" applyBorder="1" applyAlignment="1">
      <alignment horizontal="left" vertical="center" shrinkToFit="1"/>
    </xf>
    <xf numFmtId="38" fontId="6" fillId="3" borderId="10" xfId="6" applyFont="1" applyFill="1" applyBorder="1" applyAlignment="1">
      <alignment horizontal="right" vertical="center" wrapText="1"/>
    </xf>
    <xf numFmtId="38" fontId="6" fillId="0" borderId="72" xfId="6" applyFont="1" applyFill="1" applyBorder="1" applyAlignment="1">
      <alignment horizontal="left" vertical="center" wrapText="1"/>
    </xf>
    <xf numFmtId="176" fontId="6" fillId="3" borderId="11" xfId="6" applyNumberFormat="1" applyFont="1" applyFill="1" applyBorder="1" applyAlignment="1" applyProtection="1">
      <alignment horizontal="center" vertical="center" wrapText="1"/>
      <protection locked="0"/>
    </xf>
    <xf numFmtId="38" fontId="6" fillId="4" borderId="25" xfId="6" applyFont="1" applyFill="1" applyBorder="1" applyAlignment="1" applyProtection="1">
      <alignment horizontal="right" vertical="center" wrapText="1"/>
      <protection locked="0"/>
    </xf>
    <xf numFmtId="38" fontId="6" fillId="4" borderId="27" xfId="6" applyFont="1" applyFill="1" applyBorder="1" applyAlignment="1" applyProtection="1">
      <alignment horizontal="right" vertical="center" wrapText="1"/>
      <protection locked="0"/>
    </xf>
    <xf numFmtId="0" fontId="6" fillId="4" borderId="11" xfId="0" applyFont="1" applyFill="1" applyBorder="1" applyAlignment="1" applyProtection="1">
      <alignment horizontal="left" vertical="center" shrinkToFit="1"/>
      <protection locked="0"/>
    </xf>
    <xf numFmtId="38" fontId="6" fillId="0" borderId="11" xfId="6" applyFont="1" applyFill="1" applyBorder="1" applyAlignment="1" applyProtection="1">
      <alignment horizontal="right" vertical="center" wrapText="1"/>
      <protection locked="0"/>
    </xf>
    <xf numFmtId="0" fontId="6" fillId="0" borderId="25" xfId="0" applyFont="1" applyBorder="1" applyAlignment="1">
      <alignment horizontal="left" vertical="center" shrinkToFit="1"/>
    </xf>
    <xf numFmtId="38" fontId="6" fillId="3" borderId="11" xfId="6" applyFont="1" applyFill="1" applyBorder="1" applyAlignment="1">
      <alignment horizontal="right" vertical="center" wrapText="1"/>
    </xf>
    <xf numFmtId="38" fontId="6" fillId="0" borderId="73" xfId="6" applyFont="1" applyFill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shrinkToFit="1"/>
    </xf>
    <xf numFmtId="38" fontId="6" fillId="0" borderId="12" xfId="6" applyFont="1" applyFill="1" applyBorder="1" applyAlignment="1" applyProtection="1">
      <alignment horizontal="right" vertical="center" wrapText="1"/>
      <protection locked="0"/>
    </xf>
    <xf numFmtId="0" fontId="6" fillId="0" borderId="12" xfId="0" applyFont="1" applyBorder="1" applyAlignment="1">
      <alignment horizontal="left" vertical="center" shrinkToFit="1"/>
    </xf>
    <xf numFmtId="38" fontId="6" fillId="3" borderId="37" xfId="6" applyFont="1" applyFill="1" applyBorder="1" applyAlignment="1">
      <alignment vertical="center" wrapText="1"/>
    </xf>
    <xf numFmtId="38" fontId="6" fillId="0" borderId="71" xfId="6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38" fontId="6" fillId="4" borderId="43" xfId="6" applyFont="1" applyFill="1" applyBorder="1" applyAlignment="1" applyProtection="1">
      <alignment horizontal="right" vertical="center" wrapText="1"/>
      <protection locked="0"/>
    </xf>
    <xf numFmtId="38" fontId="6" fillId="4" borderId="51" xfId="6" applyFont="1" applyFill="1" applyBorder="1" applyAlignment="1" applyProtection="1">
      <alignment horizontal="right" vertical="center" wrapText="1"/>
      <protection locked="0"/>
    </xf>
    <xf numFmtId="0" fontId="6" fillId="4" borderId="56" xfId="0" applyFont="1" applyFill="1" applyBorder="1" applyAlignment="1" applyProtection="1">
      <alignment horizontal="left" vertical="center" wrapText="1" shrinkToFit="1"/>
      <protection locked="0"/>
    </xf>
    <xf numFmtId="38" fontId="6" fillId="0" borderId="43" xfId="6" applyFont="1" applyFill="1" applyBorder="1" applyAlignment="1" applyProtection="1">
      <alignment horizontal="right" vertical="center" wrapText="1"/>
      <protection locked="0"/>
    </xf>
    <xf numFmtId="0" fontId="6" fillId="0" borderId="43" xfId="0" applyFont="1" applyBorder="1" applyAlignment="1">
      <alignment horizontal="left" vertical="center" shrinkToFit="1"/>
    </xf>
    <xf numFmtId="38" fontId="6" fillId="3" borderId="56" xfId="6" applyFont="1" applyFill="1" applyBorder="1" applyAlignment="1">
      <alignment vertical="center" wrapText="1"/>
    </xf>
    <xf numFmtId="38" fontId="6" fillId="0" borderId="69" xfId="6" applyFont="1" applyFill="1" applyBorder="1" applyAlignment="1">
      <alignment horizontal="left" vertical="center" wrapText="1"/>
    </xf>
  </cellXfs>
  <cellStyles count="7">
    <cellStyle name="桁区切り" xfId="6" builtinId="6"/>
    <cellStyle name="桁区切り 2" xfId="1"/>
    <cellStyle name="桁区切り 2 5" xfId="2"/>
    <cellStyle name="標準" xfId="0" builtinId="0"/>
    <cellStyle name="標準 10" xfId="3"/>
    <cellStyle name="標準 2" xfId="4"/>
    <cellStyle name="標準 3" xfId="5"/>
  </cellStyles>
  <dxfs count="0"/>
  <tableStyles count="0" defaultTableStyle="TableStyleMedium2" defaultPivotStyle="PivotStyleLight16"/>
  <colors>
    <mruColors>
      <color rgb="FF1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view="pageBreakPreview" zoomScale="85" zoomScaleSheetLayoutView="85" workbookViewId="0">
      <selection activeCell="G35" sqref="A35:XFD35"/>
    </sheetView>
  </sheetViews>
  <sheetFormatPr defaultColWidth="8.125" defaultRowHeight="14.25" x14ac:dyDescent="0.4"/>
  <cols>
    <col min="1" max="3" width="7.625" style="1" customWidth="1"/>
    <col min="4" max="4" width="8.125" style="1"/>
    <col min="5" max="5" width="7.625" style="1" customWidth="1"/>
    <col min="6" max="6" width="9.625" style="1" customWidth="1"/>
    <col min="7" max="9" width="8.625" style="1" customWidth="1"/>
    <col min="10" max="10" width="13.625" style="1" customWidth="1"/>
    <col min="11" max="11" width="8.625" style="1" customWidth="1"/>
    <col min="12" max="12" width="13.625" style="1" customWidth="1"/>
    <col min="13" max="13" width="7.625" style="1" customWidth="1"/>
    <col min="14" max="14" width="13.625" style="1" customWidth="1"/>
    <col min="15" max="15" width="7.625" style="1" customWidth="1"/>
    <col min="16" max="16384" width="8.125" style="1"/>
  </cols>
  <sheetData>
    <row r="1" spans="1:15" ht="19.5" customHeight="1" x14ac:dyDescent="0.4">
      <c r="A1" s="1" t="s">
        <v>10</v>
      </c>
    </row>
    <row r="2" spans="1:15" ht="16.5" customHeight="1" x14ac:dyDescent="0.4">
      <c r="A2" s="1" t="s">
        <v>60</v>
      </c>
      <c r="L2" s="34"/>
      <c r="M2" s="34"/>
      <c r="N2" s="34"/>
      <c r="O2" s="34"/>
    </row>
    <row r="3" spans="1:15" ht="5.25" customHeight="1" x14ac:dyDescent="0.4">
      <c r="A3" s="2"/>
      <c r="B3" s="2"/>
      <c r="C3" s="2"/>
      <c r="L3" s="35"/>
      <c r="M3" s="35"/>
      <c r="N3" s="35"/>
      <c r="O3" s="35"/>
    </row>
    <row r="4" spans="1:15" ht="27.75" customHeight="1" x14ac:dyDescent="0.4">
      <c r="A4" s="36" t="s">
        <v>22</v>
      </c>
      <c r="B4" s="37"/>
      <c r="C4" s="37"/>
      <c r="D4" s="37"/>
      <c r="E4" s="37"/>
      <c r="F4" s="38"/>
      <c r="G4" s="42" t="s">
        <v>0</v>
      </c>
      <c r="H4" s="38"/>
      <c r="I4" s="61" t="s">
        <v>59</v>
      </c>
      <c r="J4" s="62"/>
      <c r="K4" s="62"/>
      <c r="L4" s="62"/>
      <c r="M4" s="63"/>
      <c r="N4" s="42" t="s">
        <v>1</v>
      </c>
      <c r="O4" s="44"/>
    </row>
    <row r="5" spans="1:15" ht="27.75" customHeight="1" x14ac:dyDescent="0.4">
      <c r="A5" s="39"/>
      <c r="B5" s="40"/>
      <c r="C5" s="40"/>
      <c r="D5" s="40"/>
      <c r="E5" s="40"/>
      <c r="F5" s="41"/>
      <c r="G5" s="43"/>
      <c r="H5" s="41"/>
      <c r="I5" s="64" t="s">
        <v>7</v>
      </c>
      <c r="J5" s="65"/>
      <c r="K5" s="66"/>
      <c r="L5" s="64" t="s">
        <v>41</v>
      </c>
      <c r="M5" s="66"/>
      <c r="N5" s="43"/>
      <c r="O5" s="45"/>
    </row>
    <row r="6" spans="1:15" ht="32.25" customHeight="1" x14ac:dyDescent="0.4">
      <c r="A6" s="23" t="s">
        <v>49</v>
      </c>
      <c r="B6" s="25" t="s">
        <v>36</v>
      </c>
      <c r="C6" s="25" t="s">
        <v>6</v>
      </c>
      <c r="D6" s="67" t="s">
        <v>5</v>
      </c>
      <c r="E6" s="67"/>
      <c r="F6" s="67"/>
      <c r="G6" s="68"/>
      <c r="H6" s="69" t="s">
        <v>17</v>
      </c>
      <c r="I6" s="70" t="s">
        <v>8</v>
      </c>
      <c r="J6" s="71">
        <v>88000</v>
      </c>
      <c r="K6" s="72" t="s">
        <v>27</v>
      </c>
      <c r="L6" s="73" t="str">
        <f t="shared" ref="L6:L16" si="0">IF(G6="","",G6*J6)</f>
        <v/>
      </c>
      <c r="M6" s="74" t="s">
        <v>13</v>
      </c>
      <c r="N6" s="75"/>
      <c r="O6" s="76" t="s">
        <v>13</v>
      </c>
    </row>
    <row r="7" spans="1:15" ht="32.25" customHeight="1" x14ac:dyDescent="0.4">
      <c r="A7" s="23"/>
      <c r="B7" s="25"/>
      <c r="C7" s="25"/>
      <c r="D7" s="77"/>
      <c r="E7" s="77"/>
      <c r="F7" s="77"/>
      <c r="G7" s="78"/>
      <c r="H7" s="79" t="s">
        <v>17</v>
      </c>
      <c r="I7" s="80" t="s">
        <v>4</v>
      </c>
      <c r="J7" s="81">
        <v>64000</v>
      </c>
      <c r="K7" s="82" t="s">
        <v>27</v>
      </c>
      <c r="L7" s="83" t="str">
        <f t="shared" si="0"/>
        <v/>
      </c>
      <c r="M7" s="84" t="s">
        <v>13</v>
      </c>
      <c r="N7" s="85"/>
      <c r="O7" s="86"/>
    </row>
    <row r="8" spans="1:15" ht="32.25" customHeight="1" x14ac:dyDescent="0.4">
      <c r="A8" s="23"/>
      <c r="B8" s="25"/>
      <c r="C8" s="25"/>
      <c r="D8" s="77"/>
      <c r="E8" s="77"/>
      <c r="F8" s="77"/>
      <c r="G8" s="87"/>
      <c r="H8" s="88" t="s">
        <v>17</v>
      </c>
      <c r="I8" s="89" t="s">
        <v>15</v>
      </c>
      <c r="J8" s="90">
        <v>24000</v>
      </c>
      <c r="K8" s="91" t="s">
        <v>27</v>
      </c>
      <c r="L8" s="92" t="str">
        <f t="shared" si="0"/>
        <v/>
      </c>
      <c r="M8" s="93" t="s">
        <v>13</v>
      </c>
      <c r="N8" s="85"/>
      <c r="O8" s="86"/>
    </row>
    <row r="9" spans="1:15" ht="32.25" customHeight="1" x14ac:dyDescent="0.4">
      <c r="A9" s="23"/>
      <c r="B9" s="25"/>
      <c r="C9" s="25"/>
      <c r="D9" s="77" t="s">
        <v>26</v>
      </c>
      <c r="E9" s="77"/>
      <c r="F9" s="77"/>
      <c r="G9" s="94"/>
      <c r="H9" s="95" t="s">
        <v>9</v>
      </c>
      <c r="I9" s="96" t="s">
        <v>8</v>
      </c>
      <c r="J9" s="97">
        <v>200000</v>
      </c>
      <c r="K9" s="98" t="s">
        <v>25</v>
      </c>
      <c r="L9" s="99" t="str">
        <f t="shared" si="0"/>
        <v/>
      </c>
      <c r="M9" s="100" t="s">
        <v>13</v>
      </c>
      <c r="N9" s="85"/>
      <c r="O9" s="86" t="s">
        <v>13</v>
      </c>
    </row>
    <row r="10" spans="1:15" ht="32.25" customHeight="1" x14ac:dyDescent="0.4">
      <c r="A10" s="23"/>
      <c r="B10" s="25"/>
      <c r="C10" s="25"/>
      <c r="D10" s="77"/>
      <c r="E10" s="77"/>
      <c r="F10" s="77"/>
      <c r="G10" s="78"/>
      <c r="H10" s="79" t="s">
        <v>9</v>
      </c>
      <c r="I10" s="80" t="s">
        <v>4</v>
      </c>
      <c r="J10" s="81">
        <v>160000</v>
      </c>
      <c r="K10" s="82" t="s">
        <v>25</v>
      </c>
      <c r="L10" s="83" t="str">
        <f t="shared" si="0"/>
        <v/>
      </c>
      <c r="M10" s="101" t="s">
        <v>13</v>
      </c>
      <c r="N10" s="85"/>
      <c r="O10" s="86"/>
    </row>
    <row r="11" spans="1:15" ht="32.25" customHeight="1" x14ac:dyDescent="0.4">
      <c r="A11" s="23"/>
      <c r="B11" s="25"/>
      <c r="C11" s="25"/>
      <c r="D11" s="77"/>
      <c r="E11" s="77"/>
      <c r="F11" s="77"/>
      <c r="G11" s="87"/>
      <c r="H11" s="88" t="s">
        <v>9</v>
      </c>
      <c r="I11" s="89" t="s">
        <v>15</v>
      </c>
      <c r="J11" s="90">
        <v>136000</v>
      </c>
      <c r="K11" s="91" t="s">
        <v>25</v>
      </c>
      <c r="L11" s="92" t="str">
        <f t="shared" si="0"/>
        <v/>
      </c>
      <c r="M11" s="102" t="s">
        <v>13</v>
      </c>
      <c r="N11" s="85"/>
      <c r="O11" s="86"/>
    </row>
    <row r="12" spans="1:15" ht="32.25" customHeight="1" x14ac:dyDescent="0.4">
      <c r="A12" s="23"/>
      <c r="B12" s="25"/>
      <c r="C12" s="25"/>
      <c r="D12" s="67" t="s">
        <v>23</v>
      </c>
      <c r="E12" s="67"/>
      <c r="F12" s="67"/>
      <c r="G12" s="68"/>
      <c r="H12" s="69" t="s">
        <v>9</v>
      </c>
      <c r="I12" s="70" t="s">
        <v>8</v>
      </c>
      <c r="J12" s="71">
        <v>200000</v>
      </c>
      <c r="K12" s="72" t="s">
        <v>25</v>
      </c>
      <c r="L12" s="73" t="str">
        <f t="shared" si="0"/>
        <v/>
      </c>
      <c r="M12" s="74" t="s">
        <v>13</v>
      </c>
      <c r="N12" s="85"/>
      <c r="O12" s="86" t="s">
        <v>13</v>
      </c>
    </row>
    <row r="13" spans="1:15" ht="32.25" customHeight="1" x14ac:dyDescent="0.4">
      <c r="A13" s="23"/>
      <c r="B13" s="25"/>
      <c r="C13" s="25"/>
      <c r="D13" s="77"/>
      <c r="E13" s="77"/>
      <c r="F13" s="77"/>
      <c r="G13" s="78"/>
      <c r="H13" s="79" t="s">
        <v>9</v>
      </c>
      <c r="I13" s="80" t="s">
        <v>4</v>
      </c>
      <c r="J13" s="81">
        <v>160000</v>
      </c>
      <c r="K13" s="82" t="s">
        <v>25</v>
      </c>
      <c r="L13" s="83" t="str">
        <f t="shared" si="0"/>
        <v/>
      </c>
      <c r="M13" s="84" t="s">
        <v>13</v>
      </c>
      <c r="N13" s="85"/>
      <c r="O13" s="86"/>
    </row>
    <row r="14" spans="1:15" ht="32.25" customHeight="1" x14ac:dyDescent="0.4">
      <c r="A14" s="23"/>
      <c r="B14" s="25"/>
      <c r="C14" s="103"/>
      <c r="D14" s="77"/>
      <c r="E14" s="77"/>
      <c r="F14" s="77"/>
      <c r="G14" s="87"/>
      <c r="H14" s="88" t="s">
        <v>9</v>
      </c>
      <c r="I14" s="89" t="s">
        <v>15</v>
      </c>
      <c r="J14" s="90">
        <v>136000</v>
      </c>
      <c r="K14" s="91" t="s">
        <v>25</v>
      </c>
      <c r="L14" s="92" t="str">
        <f t="shared" si="0"/>
        <v/>
      </c>
      <c r="M14" s="93" t="s">
        <v>13</v>
      </c>
      <c r="N14" s="85"/>
      <c r="O14" s="86"/>
    </row>
    <row r="15" spans="1:15" ht="32.25" customHeight="1" x14ac:dyDescent="0.4">
      <c r="A15" s="23"/>
      <c r="B15" s="25"/>
      <c r="C15" s="104" t="s">
        <v>19</v>
      </c>
      <c r="D15" s="77" t="s">
        <v>21</v>
      </c>
      <c r="E15" s="77"/>
      <c r="F15" s="77"/>
      <c r="G15" s="94"/>
      <c r="H15" s="95" t="s">
        <v>9</v>
      </c>
      <c r="I15" s="96" t="s">
        <v>8</v>
      </c>
      <c r="J15" s="97">
        <v>288000</v>
      </c>
      <c r="K15" s="98" t="s">
        <v>25</v>
      </c>
      <c r="L15" s="99" t="str">
        <f t="shared" si="0"/>
        <v/>
      </c>
      <c r="M15" s="105" t="s">
        <v>13</v>
      </c>
      <c r="N15" s="85"/>
      <c r="O15" s="86" t="s">
        <v>13</v>
      </c>
    </row>
    <row r="16" spans="1:15" ht="32.25" customHeight="1" x14ac:dyDescent="0.4">
      <c r="A16" s="23"/>
      <c r="B16" s="103"/>
      <c r="C16" s="104"/>
      <c r="D16" s="77"/>
      <c r="E16" s="77"/>
      <c r="F16" s="77"/>
      <c r="G16" s="87"/>
      <c r="H16" s="88" t="s">
        <v>9</v>
      </c>
      <c r="I16" s="89" t="s">
        <v>15</v>
      </c>
      <c r="J16" s="90">
        <v>256000</v>
      </c>
      <c r="K16" s="91" t="s">
        <v>25</v>
      </c>
      <c r="L16" s="92" t="str">
        <f t="shared" si="0"/>
        <v/>
      </c>
      <c r="M16" s="93" t="s">
        <v>13</v>
      </c>
      <c r="N16" s="85"/>
      <c r="O16" s="86"/>
    </row>
    <row r="17" spans="1:15" ht="32.25" customHeight="1" x14ac:dyDescent="0.4">
      <c r="A17" s="23"/>
      <c r="B17" s="106" t="s">
        <v>28</v>
      </c>
      <c r="C17" s="107"/>
      <c r="D17" s="106" t="s">
        <v>50</v>
      </c>
      <c r="E17" s="107"/>
      <c r="F17" s="96" t="s">
        <v>29</v>
      </c>
      <c r="G17" s="108"/>
      <c r="H17" s="95" t="s">
        <v>20</v>
      </c>
      <c r="I17" s="109">
        <v>168000</v>
      </c>
      <c r="J17" s="110" t="str">
        <f>IF($N$2="","",IF($N$2="省エネ基準",#REF!,#REF!))</f>
        <v/>
      </c>
      <c r="K17" s="111" t="s">
        <v>31</v>
      </c>
      <c r="L17" s="99" t="str">
        <f t="shared" ref="L17:L22" si="1">IF(G17="","",G17*I17)</f>
        <v/>
      </c>
      <c r="M17" s="105" t="s">
        <v>13</v>
      </c>
      <c r="N17" s="85"/>
      <c r="O17" s="86" t="s">
        <v>13</v>
      </c>
    </row>
    <row r="18" spans="1:15" ht="32.25" customHeight="1" x14ac:dyDescent="0.4">
      <c r="A18" s="23"/>
      <c r="B18" s="112"/>
      <c r="C18" s="113"/>
      <c r="D18" s="114"/>
      <c r="E18" s="115"/>
      <c r="F18" s="89" t="s">
        <v>32</v>
      </c>
      <c r="G18" s="116"/>
      <c r="H18" s="88" t="s">
        <v>20</v>
      </c>
      <c r="I18" s="117">
        <v>252000</v>
      </c>
      <c r="J18" s="118" t="str">
        <f>IF($N$2="","",IF($N$2="省エネ基準",#REF!,#REF!))</f>
        <v/>
      </c>
      <c r="K18" s="119" t="s">
        <v>31</v>
      </c>
      <c r="L18" s="92" t="str">
        <f t="shared" si="1"/>
        <v/>
      </c>
      <c r="M18" s="93" t="s">
        <v>13</v>
      </c>
      <c r="N18" s="85"/>
      <c r="O18" s="86"/>
    </row>
    <row r="19" spans="1:15" ht="32.25" customHeight="1" x14ac:dyDescent="0.4">
      <c r="A19" s="23"/>
      <c r="B19" s="112"/>
      <c r="C19" s="113"/>
      <c r="D19" s="106" t="s">
        <v>24</v>
      </c>
      <c r="E19" s="107"/>
      <c r="F19" s="96" t="s">
        <v>29</v>
      </c>
      <c r="G19" s="108"/>
      <c r="H19" s="95" t="s">
        <v>20</v>
      </c>
      <c r="I19" s="109">
        <v>60000</v>
      </c>
      <c r="J19" s="110" t="str">
        <f>IF($N$2="","",IF($N$2="省エネ基準",#REF!,#REF!))</f>
        <v/>
      </c>
      <c r="K19" s="111" t="s">
        <v>31</v>
      </c>
      <c r="L19" s="99" t="str">
        <f t="shared" si="1"/>
        <v/>
      </c>
      <c r="M19" s="105" t="s">
        <v>13</v>
      </c>
      <c r="N19" s="85"/>
      <c r="O19" s="86" t="s">
        <v>13</v>
      </c>
    </row>
    <row r="20" spans="1:15" ht="32.25" customHeight="1" x14ac:dyDescent="0.4">
      <c r="A20" s="23"/>
      <c r="B20" s="112"/>
      <c r="C20" s="113"/>
      <c r="D20" s="114"/>
      <c r="E20" s="115"/>
      <c r="F20" s="89" t="s">
        <v>32</v>
      </c>
      <c r="G20" s="120"/>
      <c r="H20" s="88" t="s">
        <v>20</v>
      </c>
      <c r="I20" s="117">
        <v>102000</v>
      </c>
      <c r="J20" s="118" t="str">
        <f>IF($N$2="","",IF($N$2="省エネ基準",#REF!,#REF!))</f>
        <v/>
      </c>
      <c r="K20" s="121" t="s">
        <v>31</v>
      </c>
      <c r="L20" s="92" t="str">
        <f t="shared" si="1"/>
        <v/>
      </c>
      <c r="M20" s="93" t="s">
        <v>13</v>
      </c>
      <c r="N20" s="85"/>
      <c r="O20" s="86"/>
    </row>
    <row r="21" spans="1:15" ht="32.25" customHeight="1" x14ac:dyDescent="0.4">
      <c r="A21" s="23"/>
      <c r="B21" s="112"/>
      <c r="C21" s="113"/>
      <c r="D21" s="106" t="s">
        <v>34</v>
      </c>
      <c r="E21" s="107"/>
      <c r="F21" s="96" t="s">
        <v>29</v>
      </c>
      <c r="G21" s="108"/>
      <c r="H21" s="95" t="s">
        <v>20</v>
      </c>
      <c r="I21" s="109">
        <v>210000</v>
      </c>
      <c r="J21" s="110" t="s">
        <v>30</v>
      </c>
      <c r="K21" s="111" t="s">
        <v>31</v>
      </c>
      <c r="L21" s="99" t="str">
        <f t="shared" si="1"/>
        <v/>
      </c>
      <c r="M21" s="105" t="s">
        <v>13</v>
      </c>
      <c r="N21" s="85"/>
      <c r="O21" s="86" t="s">
        <v>13</v>
      </c>
    </row>
    <row r="22" spans="1:15" ht="32.25" customHeight="1" x14ac:dyDescent="0.4">
      <c r="A22" s="23"/>
      <c r="B22" s="122"/>
      <c r="C22" s="123"/>
      <c r="D22" s="122"/>
      <c r="E22" s="123"/>
      <c r="F22" s="124" t="s">
        <v>32</v>
      </c>
      <c r="G22" s="125"/>
      <c r="H22" s="126" t="s">
        <v>20</v>
      </c>
      <c r="I22" s="127">
        <v>316000</v>
      </c>
      <c r="J22" s="128" t="s">
        <v>30</v>
      </c>
      <c r="K22" s="129" t="s">
        <v>31</v>
      </c>
      <c r="L22" s="130" t="str">
        <f t="shared" si="1"/>
        <v/>
      </c>
      <c r="M22" s="131" t="s">
        <v>13</v>
      </c>
      <c r="N22" s="132"/>
      <c r="O22" s="133"/>
    </row>
    <row r="23" spans="1:15" ht="34.5" customHeight="1" x14ac:dyDescent="0.4">
      <c r="A23" s="24"/>
      <c r="B23" s="134" t="s">
        <v>57</v>
      </c>
      <c r="C23" s="135"/>
      <c r="D23" s="135"/>
      <c r="E23" s="135"/>
      <c r="F23" s="135"/>
      <c r="G23" s="135"/>
      <c r="H23" s="135"/>
      <c r="I23" s="135"/>
      <c r="J23" s="135"/>
      <c r="K23" s="136"/>
      <c r="L23" s="137">
        <f>SUM(L6:L22)</f>
        <v>0</v>
      </c>
      <c r="M23" s="138" t="s">
        <v>13</v>
      </c>
      <c r="N23" s="137">
        <f>SUM(N6:N22)</f>
        <v>0</v>
      </c>
      <c r="O23" s="139" t="s">
        <v>13</v>
      </c>
    </row>
    <row r="24" spans="1:15" ht="32.25" customHeight="1" x14ac:dyDescent="0.4">
      <c r="A24" s="26" t="s">
        <v>52</v>
      </c>
      <c r="B24" s="140" t="s">
        <v>2</v>
      </c>
      <c r="C24" s="141"/>
      <c r="D24" s="142" t="s">
        <v>35</v>
      </c>
      <c r="E24" s="142"/>
      <c r="F24" s="142"/>
      <c r="G24" s="108"/>
      <c r="H24" s="143" t="s">
        <v>18</v>
      </c>
      <c r="I24" s="144">
        <v>452000</v>
      </c>
      <c r="J24" s="145" t="s">
        <v>30</v>
      </c>
      <c r="K24" s="146" t="s">
        <v>37</v>
      </c>
      <c r="L24" s="147" t="str">
        <f>IF(G24="","",I24)</f>
        <v/>
      </c>
      <c r="M24" s="143" t="s">
        <v>13</v>
      </c>
      <c r="N24" s="148"/>
      <c r="O24" s="149" t="s">
        <v>13</v>
      </c>
    </row>
    <row r="25" spans="1:15" ht="32.25" customHeight="1" x14ac:dyDescent="0.4">
      <c r="A25" s="23"/>
      <c r="B25" s="150"/>
      <c r="C25" s="151"/>
      <c r="D25" s="152" t="s">
        <v>63</v>
      </c>
      <c r="E25" s="153" t="s">
        <v>64</v>
      </c>
      <c r="F25" s="154"/>
      <c r="G25" s="108"/>
      <c r="H25" s="155" t="s">
        <v>18</v>
      </c>
      <c r="I25" s="156">
        <v>184000</v>
      </c>
      <c r="J25" s="157"/>
      <c r="K25" s="158" t="s">
        <v>14</v>
      </c>
      <c r="L25" s="159"/>
      <c r="M25" s="155" t="s">
        <v>13</v>
      </c>
      <c r="N25" s="160"/>
      <c r="O25" s="161" t="s">
        <v>13</v>
      </c>
    </row>
    <row r="26" spans="1:15" ht="32.25" customHeight="1" x14ac:dyDescent="0.4">
      <c r="A26" s="23"/>
      <c r="B26" s="150"/>
      <c r="C26" s="151"/>
      <c r="D26" s="103"/>
      <c r="E26" s="153" t="s">
        <v>65</v>
      </c>
      <c r="F26" s="154"/>
      <c r="G26" s="108"/>
      <c r="H26" s="155" t="s">
        <v>18</v>
      </c>
      <c r="I26" s="156">
        <v>168000</v>
      </c>
      <c r="J26" s="157"/>
      <c r="K26" s="158" t="s">
        <v>14</v>
      </c>
      <c r="L26" s="159"/>
      <c r="M26" s="155" t="s">
        <v>13</v>
      </c>
      <c r="N26" s="160"/>
      <c r="O26" s="161" t="s">
        <v>13</v>
      </c>
    </row>
    <row r="27" spans="1:15" ht="32.25" customHeight="1" x14ac:dyDescent="0.4">
      <c r="A27" s="23"/>
      <c r="B27" s="150"/>
      <c r="C27" s="151"/>
      <c r="D27" s="77" t="s">
        <v>45</v>
      </c>
      <c r="E27" s="77"/>
      <c r="F27" s="77"/>
      <c r="G27" s="108"/>
      <c r="H27" s="155" t="s">
        <v>18</v>
      </c>
      <c r="I27" s="156">
        <v>437000</v>
      </c>
      <c r="J27" s="157" t="s">
        <v>30</v>
      </c>
      <c r="K27" s="162" t="s">
        <v>39</v>
      </c>
      <c r="L27" s="163" t="str">
        <f>IF(G27="","",I27)</f>
        <v/>
      </c>
      <c r="M27" s="155" t="s">
        <v>13</v>
      </c>
      <c r="N27" s="164"/>
      <c r="O27" s="161" t="s">
        <v>13</v>
      </c>
    </row>
    <row r="28" spans="1:15" ht="32.25" customHeight="1" x14ac:dyDescent="0.4">
      <c r="A28" s="23"/>
      <c r="B28" s="150"/>
      <c r="C28" s="151"/>
      <c r="D28" s="165" t="s">
        <v>48</v>
      </c>
      <c r="E28" s="166"/>
      <c r="F28" s="167"/>
      <c r="G28" s="168"/>
      <c r="H28" s="169" t="s">
        <v>18</v>
      </c>
      <c r="I28" s="170">
        <v>279000</v>
      </c>
      <c r="J28" s="171" t="s">
        <v>30</v>
      </c>
      <c r="K28" s="172" t="s">
        <v>12</v>
      </c>
      <c r="L28" s="173" t="str">
        <f>IF(G28="","",I28)</f>
        <v/>
      </c>
      <c r="M28" s="174" t="s">
        <v>13</v>
      </c>
      <c r="N28" s="175"/>
      <c r="O28" s="176" t="s">
        <v>13</v>
      </c>
    </row>
    <row r="29" spans="1:15" ht="32.25" customHeight="1" x14ac:dyDescent="0.4">
      <c r="A29" s="23"/>
      <c r="B29" s="150"/>
      <c r="C29" s="151"/>
      <c r="D29" s="165"/>
      <c r="E29" s="166"/>
      <c r="F29" s="167"/>
      <c r="G29" s="177"/>
      <c r="H29" s="169"/>
      <c r="I29" s="178" t="s">
        <v>30</v>
      </c>
      <c r="J29" s="179" t="s">
        <v>30</v>
      </c>
      <c r="K29" s="180"/>
      <c r="L29" s="181" t="str">
        <f>IF(G29="","",I29)</f>
        <v/>
      </c>
      <c r="M29" s="182" t="s">
        <v>13</v>
      </c>
      <c r="N29" s="183"/>
      <c r="O29" s="184"/>
    </row>
    <row r="30" spans="1:15" ht="32.25" customHeight="1" x14ac:dyDescent="0.4">
      <c r="A30" s="23"/>
      <c r="B30" s="150"/>
      <c r="C30" s="151"/>
      <c r="D30" s="165"/>
      <c r="E30" s="166"/>
      <c r="F30" s="167"/>
      <c r="G30" s="185"/>
      <c r="H30" s="169"/>
      <c r="I30" s="186" t="s">
        <v>30</v>
      </c>
      <c r="J30" s="187" t="s">
        <v>30</v>
      </c>
      <c r="K30" s="188"/>
      <c r="L30" s="189" t="str">
        <f>IF(G30="","",I30)</f>
        <v/>
      </c>
      <c r="M30" s="190" t="s">
        <v>13</v>
      </c>
      <c r="N30" s="191"/>
      <c r="O30" s="192"/>
    </row>
    <row r="31" spans="1:15" ht="32.25" customHeight="1" x14ac:dyDescent="0.4">
      <c r="A31" s="23"/>
      <c r="B31" s="150"/>
      <c r="C31" s="151"/>
      <c r="D31" s="106" t="s">
        <v>46</v>
      </c>
      <c r="E31" s="193"/>
      <c r="F31" s="107"/>
      <c r="G31" s="108"/>
      <c r="H31" s="194" t="s">
        <v>18</v>
      </c>
      <c r="I31" s="170">
        <v>63000</v>
      </c>
      <c r="J31" s="171" t="s">
        <v>30</v>
      </c>
      <c r="K31" s="158" t="s">
        <v>14</v>
      </c>
      <c r="L31" s="195" t="str">
        <f>IF(G31="","",G31*I31)</f>
        <v/>
      </c>
      <c r="M31" s="196" t="s">
        <v>13</v>
      </c>
      <c r="N31" s="197"/>
      <c r="O31" s="198" t="s">
        <v>13</v>
      </c>
    </row>
    <row r="32" spans="1:15" ht="32.25" customHeight="1" x14ac:dyDescent="0.4">
      <c r="A32" s="23"/>
      <c r="B32" s="199"/>
      <c r="C32" s="200"/>
      <c r="D32" s="106" t="s">
        <v>62</v>
      </c>
      <c r="E32" s="193"/>
      <c r="F32" s="107"/>
      <c r="G32" s="108"/>
      <c r="H32" s="194" t="s">
        <v>18</v>
      </c>
      <c r="I32" s="201">
        <v>510000</v>
      </c>
      <c r="J32" s="202" t="s">
        <v>30</v>
      </c>
      <c r="K32" s="203" t="s">
        <v>37</v>
      </c>
      <c r="L32" s="204" t="str">
        <f>IF(G32="","",G32*I32)</f>
        <v/>
      </c>
      <c r="M32" s="205" t="s">
        <v>13</v>
      </c>
      <c r="N32" s="206"/>
      <c r="O32" s="207" t="s">
        <v>13</v>
      </c>
    </row>
    <row r="33" spans="1:15" ht="34.5" customHeight="1" x14ac:dyDescent="0.4">
      <c r="A33" s="23"/>
      <c r="B33" s="47" t="s">
        <v>38</v>
      </c>
      <c r="C33" s="48"/>
      <c r="D33" s="48"/>
      <c r="E33" s="48"/>
      <c r="F33" s="48"/>
      <c r="G33" s="48"/>
      <c r="H33" s="48"/>
      <c r="I33" s="48"/>
      <c r="J33" s="48"/>
      <c r="K33" s="52"/>
      <c r="L33" s="8">
        <f>SUM(L24:L32)</f>
        <v>0</v>
      </c>
      <c r="M33" s="10" t="s">
        <v>13</v>
      </c>
      <c r="N33" s="8">
        <f>SUM(N24:N32)</f>
        <v>0</v>
      </c>
      <c r="O33" s="18" t="s">
        <v>13</v>
      </c>
    </row>
    <row r="34" spans="1:15" ht="32.25" customHeight="1" x14ac:dyDescent="0.4">
      <c r="A34" s="23"/>
      <c r="B34" s="27" t="s">
        <v>47</v>
      </c>
      <c r="C34" s="28"/>
      <c r="D34" s="53" t="s">
        <v>16</v>
      </c>
      <c r="E34" s="53"/>
      <c r="F34" s="53"/>
      <c r="G34" s="3"/>
      <c r="H34" s="7" t="s">
        <v>43</v>
      </c>
      <c r="I34" s="55"/>
      <c r="J34" s="56"/>
      <c r="K34" s="56"/>
      <c r="L34" s="56"/>
      <c r="M34" s="57"/>
      <c r="N34" s="12"/>
      <c r="O34" s="19" t="s">
        <v>13</v>
      </c>
    </row>
    <row r="35" spans="1:15" ht="32.25" customHeight="1" x14ac:dyDescent="0.4">
      <c r="A35" s="23"/>
      <c r="B35" s="29"/>
      <c r="C35" s="30"/>
      <c r="D35" s="54" t="s">
        <v>42</v>
      </c>
      <c r="E35" s="54"/>
      <c r="F35" s="54"/>
      <c r="G35" s="4"/>
      <c r="H35" s="6" t="s">
        <v>43</v>
      </c>
      <c r="I35" s="58"/>
      <c r="J35" s="59"/>
      <c r="K35" s="59"/>
      <c r="L35" s="59"/>
      <c r="M35" s="60"/>
      <c r="N35" s="13"/>
      <c r="O35" s="20" t="s">
        <v>13</v>
      </c>
    </row>
    <row r="36" spans="1:15" ht="34.5" customHeight="1" x14ac:dyDescent="0.4">
      <c r="A36" s="24"/>
      <c r="B36" s="47" t="s">
        <v>33</v>
      </c>
      <c r="C36" s="48"/>
      <c r="D36" s="48"/>
      <c r="E36" s="48"/>
      <c r="F36" s="48"/>
      <c r="G36" s="48"/>
      <c r="H36" s="48"/>
      <c r="I36" s="48"/>
      <c r="J36" s="48"/>
      <c r="K36" s="48"/>
      <c r="L36" s="9"/>
      <c r="M36" s="10" t="s">
        <v>13</v>
      </c>
      <c r="N36" s="8">
        <f>SUM(N34:N35)</f>
        <v>0</v>
      </c>
      <c r="O36" s="18" t="s">
        <v>13</v>
      </c>
    </row>
    <row r="37" spans="1:15" ht="32.25" customHeight="1" x14ac:dyDescent="0.4">
      <c r="A37" s="49" t="s">
        <v>55</v>
      </c>
      <c r="B37" s="50"/>
      <c r="C37" s="50"/>
      <c r="D37" s="50"/>
      <c r="E37" s="50"/>
      <c r="F37" s="50"/>
      <c r="G37" s="51" t="s">
        <v>40</v>
      </c>
      <c r="H37" s="51"/>
      <c r="I37" s="51"/>
      <c r="J37" s="51"/>
      <c r="K37" s="51"/>
      <c r="L37" s="51"/>
      <c r="M37" s="51"/>
      <c r="N37" s="14">
        <f>IF(N23&gt;L23,L23,N23)</f>
        <v>0</v>
      </c>
      <c r="O37" s="19" t="s">
        <v>13</v>
      </c>
    </row>
    <row r="38" spans="1:15" ht="32.25" customHeight="1" x14ac:dyDescent="0.4">
      <c r="A38" s="31" t="s">
        <v>56</v>
      </c>
      <c r="B38" s="32"/>
      <c r="C38" s="32"/>
      <c r="D38" s="32"/>
      <c r="E38" s="32"/>
      <c r="F38" s="32"/>
      <c r="G38" s="46" t="s">
        <v>44</v>
      </c>
      <c r="H38" s="46"/>
      <c r="I38" s="46"/>
      <c r="J38" s="46"/>
      <c r="K38" s="46"/>
      <c r="L38" s="46"/>
      <c r="M38" s="46"/>
      <c r="N38" s="15">
        <f>IF(N33&gt;L33,L33,N33)+N36</f>
        <v>0</v>
      </c>
      <c r="O38" s="20" t="s">
        <v>13</v>
      </c>
    </row>
    <row r="39" spans="1:15" ht="32.25" customHeight="1" x14ac:dyDescent="0.4">
      <c r="A39" s="31" t="s">
        <v>61</v>
      </c>
      <c r="B39" s="32"/>
      <c r="C39" s="32"/>
      <c r="D39" s="32"/>
      <c r="E39" s="32"/>
      <c r="F39" s="32"/>
      <c r="G39" s="46" t="s">
        <v>3</v>
      </c>
      <c r="H39" s="46"/>
      <c r="I39" s="46"/>
      <c r="J39" s="46"/>
      <c r="K39" s="46"/>
      <c r="L39" s="46"/>
      <c r="M39" s="46"/>
      <c r="N39" s="15">
        <f>IF(N37&gt;N38,N37+N38,N37*2)</f>
        <v>0</v>
      </c>
      <c r="O39" s="20" t="s">
        <v>13</v>
      </c>
    </row>
    <row r="40" spans="1:15" ht="32.25" customHeight="1" x14ac:dyDescent="0.4">
      <c r="A40" s="31" t="s">
        <v>54</v>
      </c>
      <c r="B40" s="32"/>
      <c r="C40" s="32"/>
      <c r="D40" s="32"/>
      <c r="E40" s="32"/>
      <c r="F40" s="32"/>
      <c r="G40" s="46" t="s">
        <v>58</v>
      </c>
      <c r="H40" s="46"/>
      <c r="I40" s="46"/>
      <c r="J40" s="46"/>
      <c r="K40" s="46"/>
      <c r="L40" s="46"/>
      <c r="M40" s="46"/>
      <c r="N40" s="15">
        <f>ROUNDDOWN(N39*0.23,-3)</f>
        <v>0</v>
      </c>
      <c r="O40" s="20" t="s">
        <v>13</v>
      </c>
    </row>
    <row r="41" spans="1:15" ht="32.25" customHeight="1" x14ac:dyDescent="0.4">
      <c r="A41" s="31" t="s">
        <v>53</v>
      </c>
      <c r="B41" s="32"/>
      <c r="C41" s="32"/>
      <c r="D41" s="32"/>
      <c r="E41" s="32"/>
      <c r="F41" s="32"/>
      <c r="G41" s="5"/>
      <c r="H41" s="5"/>
      <c r="I41" s="5"/>
      <c r="J41" s="5"/>
      <c r="K41" s="5"/>
      <c r="L41" s="5"/>
      <c r="M41" s="11"/>
      <c r="N41" s="16">
        <v>766000</v>
      </c>
      <c r="O41" s="21" t="s">
        <v>13</v>
      </c>
    </row>
    <row r="42" spans="1:15" ht="32.25" customHeight="1" x14ac:dyDescent="0.4">
      <c r="A42" s="31" t="s">
        <v>51</v>
      </c>
      <c r="B42" s="32"/>
      <c r="C42" s="32"/>
      <c r="D42" s="32"/>
      <c r="E42" s="32"/>
      <c r="F42" s="32"/>
      <c r="G42" s="32" t="s">
        <v>11</v>
      </c>
      <c r="H42" s="32"/>
      <c r="I42" s="32"/>
      <c r="J42" s="32"/>
      <c r="K42" s="32"/>
      <c r="L42" s="32"/>
      <c r="M42" s="33"/>
      <c r="N42" s="17">
        <f>MIN(N41,N40)</f>
        <v>0</v>
      </c>
      <c r="O42" s="22" t="s">
        <v>13</v>
      </c>
    </row>
  </sheetData>
  <mergeCells count="82">
    <mergeCell ref="I4:M4"/>
    <mergeCell ref="I5:K5"/>
    <mergeCell ref="L5:M5"/>
    <mergeCell ref="I17:J17"/>
    <mergeCell ref="I18:J18"/>
    <mergeCell ref="I28:J30"/>
    <mergeCell ref="D25:D26"/>
    <mergeCell ref="E25:F25"/>
    <mergeCell ref="E26:F26"/>
    <mergeCell ref="I19:J19"/>
    <mergeCell ref="I20:J20"/>
    <mergeCell ref="I21:J21"/>
    <mergeCell ref="I22:J22"/>
    <mergeCell ref="B23:K23"/>
    <mergeCell ref="I25:J25"/>
    <mergeCell ref="I26:J26"/>
    <mergeCell ref="A37:F37"/>
    <mergeCell ref="G37:M37"/>
    <mergeCell ref="A38:F38"/>
    <mergeCell ref="G38:M38"/>
    <mergeCell ref="D32:F32"/>
    <mergeCell ref="I32:J32"/>
    <mergeCell ref="B33:K33"/>
    <mergeCell ref="D34:F34"/>
    <mergeCell ref="D35:F35"/>
    <mergeCell ref="B34:C35"/>
    <mergeCell ref="I34:M35"/>
    <mergeCell ref="A39:F39"/>
    <mergeCell ref="G39:M39"/>
    <mergeCell ref="A40:F40"/>
    <mergeCell ref="G40:M40"/>
    <mergeCell ref="A41:F41"/>
    <mergeCell ref="A42:F42"/>
    <mergeCell ref="G42:M42"/>
    <mergeCell ref="L2:M3"/>
    <mergeCell ref="N2:O3"/>
    <mergeCell ref="A4:F5"/>
    <mergeCell ref="G4:H5"/>
    <mergeCell ref="N4:O5"/>
    <mergeCell ref="D6:F8"/>
    <mergeCell ref="N6:N8"/>
    <mergeCell ref="O6:O8"/>
    <mergeCell ref="D9:F11"/>
    <mergeCell ref="N9:N11"/>
    <mergeCell ref="O9:O11"/>
    <mergeCell ref="D12:F14"/>
    <mergeCell ref="N12:N14"/>
    <mergeCell ref="O12:O14"/>
    <mergeCell ref="D15:F16"/>
    <mergeCell ref="N15:N16"/>
    <mergeCell ref="O15:O16"/>
    <mergeCell ref="B17:C22"/>
    <mergeCell ref="D17:E18"/>
    <mergeCell ref="N17:N18"/>
    <mergeCell ref="O17:O18"/>
    <mergeCell ref="D19:E20"/>
    <mergeCell ref="N19:N20"/>
    <mergeCell ref="O19:O20"/>
    <mergeCell ref="D21:E22"/>
    <mergeCell ref="N21:N22"/>
    <mergeCell ref="O21:O22"/>
    <mergeCell ref="K28:K30"/>
    <mergeCell ref="L28:L30"/>
    <mergeCell ref="M28:M30"/>
    <mergeCell ref="N28:N30"/>
    <mergeCell ref="O28:O30"/>
    <mergeCell ref="A6:A23"/>
    <mergeCell ref="B6:B16"/>
    <mergeCell ref="C6:C14"/>
    <mergeCell ref="A24:A36"/>
    <mergeCell ref="B24:C32"/>
    <mergeCell ref="C15:C16"/>
    <mergeCell ref="B36:K36"/>
    <mergeCell ref="D24:F24"/>
    <mergeCell ref="I24:J24"/>
    <mergeCell ref="D27:F27"/>
    <mergeCell ref="I27:J27"/>
    <mergeCell ref="D31:F31"/>
    <mergeCell ref="I31:J31"/>
    <mergeCell ref="D28:F30"/>
    <mergeCell ref="G28:G30"/>
    <mergeCell ref="H28:H3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補助対象事業費内訳書（部分改修）</vt:lpstr>
      <vt:lpstr>'補助対象事業費内訳書（部分改修）'!Print_Area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2024-01-24T01:02:26Z</dcterms:created>
  <dcterms:modified xsi:type="dcterms:W3CDTF">2025-07-22T06:26:19Z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2024-04-22T00:48:37Z</vt:filetime>
  </property>
</Properties>
</file>