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suido-044\Desktop\調査もの（回答未済）\経営分析表\下水回答\"/>
    </mc:Choice>
  </mc:AlternateContent>
  <workbookProtection workbookAlgorithmName="SHA-512" workbookHashValue="02qqG6+He+6eZY00RM4mfNd4yFhNbk/yRMIWwv9vowFlRPSjtfVpJ1ksTmeudaFi/ytg0AFZKOB0OOiKe1DOyA==" workbookSaltValue="iqn9ZwuqxmftNZ6ctxCHUw==" workbookSpinCount="100000" lockStructure="1"/>
  <bookViews>
    <workbookView xWindow="0" yWindow="0" windowWidth="28800" windowHeight="11460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N86" i="4" s="1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6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BB8" i="4" s="1"/>
  <c r="T6" i="5"/>
  <c r="S6" i="5"/>
  <c r="R6" i="5"/>
  <c r="AD10" i="4" s="1"/>
  <c r="Q6" i="5"/>
  <c r="W10" i="4" s="1"/>
  <c r="P6" i="5"/>
  <c r="O6" i="5"/>
  <c r="N6" i="5"/>
  <c r="B10" i="4" s="1"/>
  <c r="M6" i="5"/>
  <c r="AD8" i="4" s="1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M86" i="4"/>
  <c r="L86" i="4"/>
  <c r="K86" i="4"/>
  <c r="I86" i="4"/>
  <c r="H86" i="4"/>
  <c r="G86" i="4"/>
  <c r="E86" i="4"/>
  <c r="BB10" i="4"/>
  <c r="AT10" i="4"/>
  <c r="P10" i="4"/>
  <c r="I10" i="4"/>
  <c r="AT8" i="4"/>
  <c r="AL8" i="4"/>
  <c r="W8" i="4"/>
  <c r="P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<sst xmlns="http://schemas.openxmlformats.org/spreadsheetml/2006/main" count="235" uniqueCount="123">
  <si>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</si>
  <si>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</si>
  <si>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</si>
  <si>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</si>
  <si>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</si>
  <si>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</si>
  <si>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</si>
  <si>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</si>
  <si>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</si>
  <si>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</si>
  <si>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</si>
  <si>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</si>
  <si>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</si>
  <si>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</si>
  <si>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</si>
  <si>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</si>
  <si>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</si>
  <si>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</si>
  <si>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</si>
  <si>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</si>
  <si>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</si>
  <si>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</si>
  <si>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</si>
  <si>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</si>
  <si>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</si>
  <si>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</si>
  <si>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</si>
  <si>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</si>
  <si>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</si>
  <si>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</si>
  <si>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</si>
  <si>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</si>
  <si>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</si>
  <si>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</si>
  <si>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</si>
  <si>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</si>
  <si>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</si>
  <si>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</si>
  <si>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</si>
  <si>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</si>
  <si>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</si>
  <si>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</si>
  <si>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※　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</si>
  <si>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</si>
  <si>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</si>
  <si>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</si>
  <si>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</si>
  <si>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</si>
  <si>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</si>
  <si>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</si>
  <si>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</si>
  <si>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</si>
  <si>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</si>
  <si>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</si>
  <si>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</si>
  <si>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</si>
  <si>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</si>
  <si>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</si>
  <si>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</si>
  <si>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</si>
  <si>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</si>
  <si>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</si>
  <si>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</si>
  <si>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</si>
  <si>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</si>
  <si>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</si>
  <si>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</si>
  <si>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</si>
  <si>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</si>
  <si>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</si>
  <si>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</si>
  <si>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</si>
  <si>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</si>
  <si>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</si>
  <si>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</si>
  <si>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</si>
  <si>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</si>
  <si>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</si>
  <si>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</si>
  <si>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</si>
  <si>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</si>
  <si>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</si>
  <si>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</si>
  <si>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</si>
  <si>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</si>
  <si>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</si>
  <si>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</si>
  <si>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</si>
  <si>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</si>
  <si>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</si>
  <si>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</si>
  <si>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</si>
  <si>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</si>
  <si>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</si>
  <si>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</si>
  <si>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</si>
  <si>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</si>
  <si>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</si>
  <si>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</si>
  <si>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</si>
  <si>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</si>
  <si>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</si>
  <si>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</si>
  <si>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</si>
  <si>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</si>
  <si>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</si>
  <si>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</si>
  <si>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</si>
  <si>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青森県　十和田市</t>
  </si>
  <si>
    <t>法適用</t>
  </si>
  <si>
    <t>下水道事業</t>
  </si>
  <si>
    <t>農業集落排水</t>
  </si>
  <si>
    <t>F2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</si>
  <si>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</si>
  <si>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</si>
  <si>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</si>
  <si>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</si>
  <si>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</si>
  <si>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</si>
  <si>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</si>
  <si>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①経常収支比率は、維持管理費、減価償却費及び支払利息の減により前年度より改善し、類似団体と同水準となっている。
②累積欠損金比率は、ほぼ横ばいであり、類似団体より高い。
③流動化率は、平成26年度に会計基準の見直しにより大幅に減となったもので、その後はほぼ横ばいで類似団体と同水準である。
④企業債残高対事業規模比率は、前年度と同程度であるが、依然類似団体より高い。
⑤経費回収率は、ここ３ヵ年増加傾向にあり、類似団体より高い。
⑥汚水処理原価は、年々改善されており、類似団体と同水準となってきた。
⑦施設利用率は、ほぼ横ばい状況にあり、類似団体より低い。
⑧水洗化率は、ここ５年ほぼ横ばい状態であるが、類似団体より高い。</t>
    <rPh sb="1" eb="3">
      <t>ケイジョウ</t>
    </rPh>
    <rPh sb="3" eb="5">
      <t>シュウシ</t>
    </rPh>
    <rPh sb="5" eb="7">
      <t>ヒリツ</t>
    </rPh>
    <rPh sb="9" eb="11">
      <t>イジ</t>
    </rPh>
    <rPh sb="11" eb="14">
      <t>カンリヒ</t>
    </rPh>
    <rPh sb="15" eb="17">
      <t>ゲンカ</t>
    </rPh>
    <rPh sb="17" eb="19">
      <t>ショウキャク</t>
    </rPh>
    <rPh sb="19" eb="20">
      <t>ヒ</t>
    </rPh>
    <rPh sb="20" eb="21">
      <t>オヨ</t>
    </rPh>
    <rPh sb="22" eb="24">
      <t>シハライ</t>
    </rPh>
    <rPh sb="24" eb="26">
      <t>リソク</t>
    </rPh>
    <rPh sb="27" eb="28">
      <t>ゲン</t>
    </rPh>
    <rPh sb="31" eb="34">
      <t>ゼンネンド</t>
    </rPh>
    <rPh sb="36" eb="38">
      <t>カイゼン</t>
    </rPh>
    <rPh sb="40" eb="42">
      <t>ルイジ</t>
    </rPh>
    <rPh sb="42" eb="44">
      <t>ダンタイ</t>
    </rPh>
    <rPh sb="45" eb="48">
      <t>ドウスイジュン</t>
    </rPh>
    <rPh sb="57" eb="59">
      <t>ルイセキ</t>
    </rPh>
    <rPh sb="59" eb="62">
      <t>ケッソンキン</t>
    </rPh>
    <rPh sb="62" eb="64">
      <t>ヒリツ</t>
    </rPh>
    <rPh sb="68" eb="69">
      <t>ヨコ</t>
    </rPh>
    <rPh sb="75" eb="77">
      <t>ルイジ</t>
    </rPh>
    <rPh sb="77" eb="79">
      <t>ダンタイ</t>
    </rPh>
    <rPh sb="81" eb="82">
      <t>タカ</t>
    </rPh>
    <rPh sb="86" eb="89">
      <t>リュウドウカ</t>
    </rPh>
    <rPh sb="89" eb="90">
      <t>リツ</t>
    </rPh>
    <rPh sb="92" eb="94">
      <t>ヘイセイ</t>
    </rPh>
    <rPh sb="96" eb="97">
      <t>ネン</t>
    </rPh>
    <rPh sb="97" eb="98">
      <t>ド</t>
    </rPh>
    <rPh sb="99" eb="101">
      <t>カイケイ</t>
    </rPh>
    <rPh sb="101" eb="103">
      <t>キジュン</t>
    </rPh>
    <rPh sb="104" eb="106">
      <t>ミナオ</t>
    </rPh>
    <rPh sb="110" eb="112">
      <t>オオハバ</t>
    </rPh>
    <rPh sb="113" eb="114">
      <t>ゲン</t>
    </rPh>
    <rPh sb="124" eb="125">
      <t>ゴ</t>
    </rPh>
    <rPh sb="128" eb="129">
      <t>ヨコ</t>
    </rPh>
    <rPh sb="132" eb="134">
      <t>ルイジ</t>
    </rPh>
    <rPh sb="134" eb="136">
      <t>ダンタイ</t>
    </rPh>
    <rPh sb="137" eb="138">
      <t>ドウ</t>
    </rPh>
    <rPh sb="138" eb="140">
      <t>スイジュン</t>
    </rPh>
    <rPh sb="146" eb="148">
      <t>キギョウ</t>
    </rPh>
    <rPh sb="148" eb="149">
      <t>サイ</t>
    </rPh>
    <rPh sb="149" eb="151">
      <t>ザンダカ</t>
    </rPh>
    <rPh sb="151" eb="152">
      <t>タイ</t>
    </rPh>
    <rPh sb="152" eb="154">
      <t>ジギョウ</t>
    </rPh>
    <rPh sb="154" eb="156">
      <t>キボ</t>
    </rPh>
    <rPh sb="156" eb="158">
      <t>ヒリツ</t>
    </rPh>
    <rPh sb="160" eb="163">
      <t>ゼンネンド</t>
    </rPh>
    <rPh sb="164" eb="167">
      <t>ドウテイド</t>
    </rPh>
    <rPh sb="172" eb="174">
      <t>イゼン</t>
    </rPh>
    <rPh sb="174" eb="176">
      <t>ルイジ</t>
    </rPh>
    <rPh sb="176" eb="178">
      <t>ダンタイ</t>
    </rPh>
    <rPh sb="180" eb="181">
      <t>タカ</t>
    </rPh>
    <rPh sb="185" eb="187">
      <t>ケイヒ</t>
    </rPh>
    <rPh sb="187" eb="189">
      <t>カイシュウ</t>
    </rPh>
    <rPh sb="189" eb="190">
      <t>リツ</t>
    </rPh>
    <rPh sb="196" eb="197">
      <t>ネン</t>
    </rPh>
    <rPh sb="197" eb="199">
      <t>ゾウカ</t>
    </rPh>
    <rPh sb="199" eb="201">
      <t>ケイコウ</t>
    </rPh>
    <rPh sb="205" eb="207">
      <t>ルイジ</t>
    </rPh>
    <rPh sb="207" eb="209">
      <t>ダンタイ</t>
    </rPh>
    <rPh sb="211" eb="212">
      <t>タカ</t>
    </rPh>
    <rPh sb="216" eb="218">
      <t>オスイ</t>
    </rPh>
    <rPh sb="218" eb="220">
      <t>ショリ</t>
    </rPh>
    <rPh sb="220" eb="222">
      <t>ゲンカ</t>
    </rPh>
    <rPh sb="224" eb="226">
      <t>ネンネン</t>
    </rPh>
    <rPh sb="226" eb="228">
      <t>カイゼン</t>
    </rPh>
    <rPh sb="234" eb="236">
      <t>ルイジ</t>
    </rPh>
    <rPh sb="236" eb="238">
      <t>ダンタイ</t>
    </rPh>
    <rPh sb="251" eb="253">
      <t>シセツ</t>
    </rPh>
    <rPh sb="253" eb="256">
      <t>リヨウリツ</t>
    </rPh>
    <rPh sb="260" eb="261">
      <t>ヨコ</t>
    </rPh>
    <rPh sb="263" eb="265">
      <t>ジョウキョウ</t>
    </rPh>
    <rPh sb="269" eb="271">
      <t>ルイジ</t>
    </rPh>
    <rPh sb="271" eb="273">
      <t>ダンタイ</t>
    </rPh>
    <rPh sb="275" eb="276">
      <t>ヒク</t>
    </rPh>
    <rPh sb="280" eb="283">
      <t>スイセンカ</t>
    </rPh>
    <rPh sb="283" eb="284">
      <t>リツ</t>
    </rPh>
    <rPh sb="289" eb="290">
      <t>ネン</t>
    </rPh>
    <rPh sb="292" eb="293">
      <t>ヨコ</t>
    </rPh>
    <rPh sb="295" eb="297">
      <t>ジョウタイ</t>
    </rPh>
    <rPh sb="302" eb="304">
      <t>ルイジ</t>
    </rPh>
    <rPh sb="304" eb="306">
      <t>ダンタイ</t>
    </rPh>
    <rPh sb="308" eb="309">
      <t>タカ</t>
    </rPh>
    <phoneticPr fontId="4"/>
  </si>
  <si>
    <t>　経営の健全性・効率性については、使用料の増加及び水洗化率の向上はあまり見込めないため、効率的な維持管理により経費を抑えるとともに、不明水対策を強化することで有収率を上げ、累積欠損金を減らすことが必要である。さらに平成28～33年度の処理施設更新事業により借入額が増加するが、計画に基づいた事業実施で事業費の平準化を図り、借入額を償還額内に収めることにより、着実に企業債残高を減らしていかなければならない。
　老朽化の状況については、ストックマネジメント計画を策定し、それに基づき耐用年数までに更新・改善工事に取り組んでいく必要がある。</t>
    <rPh sb="1" eb="3">
      <t>ケイエイ</t>
    </rPh>
    <rPh sb="4" eb="7">
      <t>ケンゼンセイ</t>
    </rPh>
    <rPh sb="8" eb="11">
      <t>コウリツセイ</t>
    </rPh>
    <rPh sb="17" eb="19">
      <t>シヨウ</t>
    </rPh>
    <rPh sb="19" eb="20">
      <t>リョウ</t>
    </rPh>
    <rPh sb="21" eb="23">
      <t>ゾウカ</t>
    </rPh>
    <rPh sb="23" eb="24">
      <t>オヨ</t>
    </rPh>
    <rPh sb="25" eb="28">
      <t>スイセンカ</t>
    </rPh>
    <rPh sb="28" eb="29">
      <t>リツ</t>
    </rPh>
    <rPh sb="30" eb="32">
      <t>コウジョウ</t>
    </rPh>
    <rPh sb="36" eb="38">
      <t>ミコ</t>
    </rPh>
    <rPh sb="44" eb="47">
      <t>コウリツテキ</t>
    </rPh>
    <rPh sb="48" eb="50">
      <t>イジ</t>
    </rPh>
    <rPh sb="50" eb="52">
      <t>カンリ</t>
    </rPh>
    <rPh sb="55" eb="57">
      <t>ケイヒ</t>
    </rPh>
    <rPh sb="58" eb="59">
      <t>オサ</t>
    </rPh>
    <rPh sb="66" eb="68">
      <t>フメイ</t>
    </rPh>
    <rPh sb="68" eb="69">
      <t>スイ</t>
    </rPh>
    <rPh sb="69" eb="71">
      <t>タイサク</t>
    </rPh>
    <rPh sb="72" eb="74">
      <t>キョウカ</t>
    </rPh>
    <rPh sb="79" eb="81">
      <t>ユウシュウ</t>
    </rPh>
    <rPh sb="81" eb="82">
      <t>リツ</t>
    </rPh>
    <rPh sb="83" eb="84">
      <t>ア</t>
    </rPh>
    <rPh sb="86" eb="88">
      <t>ルイセキ</t>
    </rPh>
    <rPh sb="88" eb="91">
      <t>ケッソンキン</t>
    </rPh>
    <rPh sb="92" eb="93">
      <t>ヘ</t>
    </rPh>
    <rPh sb="98" eb="100">
      <t>ヒツヨウ</t>
    </rPh>
    <rPh sb="107" eb="109">
      <t>ヘイセイ</t>
    </rPh>
    <rPh sb="114" eb="116">
      <t>ネンド</t>
    </rPh>
    <rPh sb="117" eb="119">
      <t>ショリ</t>
    </rPh>
    <rPh sb="119" eb="121">
      <t>シセツ</t>
    </rPh>
    <rPh sb="121" eb="123">
      <t>コウシン</t>
    </rPh>
    <rPh sb="123" eb="125">
      <t>ジギョウ</t>
    </rPh>
    <rPh sb="128" eb="130">
      <t>カリイレ</t>
    </rPh>
    <rPh sb="130" eb="131">
      <t>ガク</t>
    </rPh>
    <rPh sb="132" eb="134">
      <t>ゾウカ</t>
    </rPh>
    <rPh sb="138" eb="140">
      <t>ケイカク</t>
    </rPh>
    <rPh sb="141" eb="142">
      <t>モト</t>
    </rPh>
    <rPh sb="145" eb="147">
      <t>ジギョウ</t>
    </rPh>
    <rPh sb="147" eb="149">
      <t>ジッシ</t>
    </rPh>
    <rPh sb="150" eb="152">
      <t>ジギョウ</t>
    </rPh>
    <rPh sb="152" eb="153">
      <t>ヒ</t>
    </rPh>
    <rPh sb="154" eb="157">
      <t>ヘイジュンカ</t>
    </rPh>
    <rPh sb="158" eb="159">
      <t>ハカ</t>
    </rPh>
    <rPh sb="161" eb="163">
      <t>カリイレ</t>
    </rPh>
    <rPh sb="163" eb="164">
      <t>ガク</t>
    </rPh>
    <rPh sb="165" eb="167">
      <t>ショウカン</t>
    </rPh>
    <rPh sb="167" eb="168">
      <t>ガク</t>
    </rPh>
    <rPh sb="168" eb="169">
      <t>ナイ</t>
    </rPh>
    <rPh sb="170" eb="171">
      <t>オサ</t>
    </rPh>
    <rPh sb="179" eb="181">
      <t>チャクジツ</t>
    </rPh>
    <rPh sb="182" eb="184">
      <t>キギョウ</t>
    </rPh>
    <rPh sb="184" eb="185">
      <t>サイ</t>
    </rPh>
    <rPh sb="185" eb="187">
      <t>ザンダカ</t>
    </rPh>
    <rPh sb="188" eb="189">
      <t>ヘ</t>
    </rPh>
    <rPh sb="205" eb="208">
      <t>ロウキュウカ</t>
    </rPh>
    <rPh sb="209" eb="211">
      <t>ジョウキョウ</t>
    </rPh>
    <rPh sb="227" eb="229">
      <t>ケイカク</t>
    </rPh>
    <rPh sb="230" eb="232">
      <t>サクテイ</t>
    </rPh>
    <rPh sb="237" eb="238">
      <t>モト</t>
    </rPh>
    <rPh sb="247" eb="249">
      <t>コウシン</t>
    </rPh>
    <rPh sb="250" eb="252">
      <t>カイゼン</t>
    </rPh>
    <rPh sb="252" eb="254">
      <t>コウジ</t>
    </rPh>
    <rPh sb="255" eb="256">
      <t>ト</t>
    </rPh>
    <rPh sb="257" eb="258">
      <t>ク</t>
    </rPh>
    <rPh sb="262" eb="264">
      <t>ヒツヨウ</t>
    </rPh>
    <phoneticPr fontId="4"/>
  </si>
  <si>
    <t>①有形固定資産減価償却率は、増加傾向にあり、類似団体より高い水準で推移している。平成28～33年度の処理施設更新事業により固定資産が増え、比率が下がると予想される。
②管渠老朽化率は、供用開始から28年であるため耐用年数（50年）を超えている管渠がなく、未だ０である。
③管渠改善率は、未だ０であり、耐用年数を超えている管渠はない。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4" eb="16">
      <t>ゾウカ</t>
    </rPh>
    <rPh sb="16" eb="18">
      <t>ケイコウ</t>
    </rPh>
    <rPh sb="22" eb="24">
      <t>ルイジ</t>
    </rPh>
    <rPh sb="24" eb="26">
      <t>ダンタイ</t>
    </rPh>
    <rPh sb="28" eb="29">
      <t>タカ</t>
    </rPh>
    <rPh sb="30" eb="32">
      <t>スイジュン</t>
    </rPh>
    <rPh sb="33" eb="35">
      <t>スイイ</t>
    </rPh>
    <rPh sb="40" eb="42">
      <t>ヘイセイ</t>
    </rPh>
    <rPh sb="47" eb="49">
      <t>ネンド</t>
    </rPh>
    <rPh sb="50" eb="52">
      <t>ショリ</t>
    </rPh>
    <rPh sb="52" eb="54">
      <t>シセツ</t>
    </rPh>
    <rPh sb="54" eb="56">
      <t>コウシン</t>
    </rPh>
    <rPh sb="56" eb="58">
      <t>ジギョウ</t>
    </rPh>
    <rPh sb="61" eb="63">
      <t>コテイ</t>
    </rPh>
    <rPh sb="63" eb="65">
      <t>シサン</t>
    </rPh>
    <rPh sb="66" eb="67">
      <t>フ</t>
    </rPh>
    <rPh sb="69" eb="71">
      <t>ヒリツ</t>
    </rPh>
    <rPh sb="72" eb="73">
      <t>サ</t>
    </rPh>
    <rPh sb="76" eb="78">
      <t>ヨソウ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</si>
</sst>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AE-441F-9B7D-DF3C17C55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8760624"/>
        <c:axId val="398758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0.03</c:v>
                </c:pt>
                <c:pt idx="1">
                  <c:v>0.02</c:v>
                </c:pt>
                <c:pt idx="2">
                  <c:v>0.01</c:v>
                </c:pt>
                <c:pt idx="3">
                  <c:v>2.0499999999999998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E-441F-9B7D-DF3C17C55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760624"/>
        <c:axId val="398758664"/>
      </c:lineChart>
      <c:dateAx>
        <c:axId val="398760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8758664"/>
        <c:crosses val="autoZero"/>
        <c:auto val="1"/>
        <c:lblOffset val="100"/>
        <c:baseTimeUnit val="years"/>
      </c:dateAx>
      <c:valAx>
        <c:axId val="398758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8760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89.8</c:v>
                </c:pt>
                <c:pt idx="1">
                  <c:v>95.69</c:v>
                </c:pt>
                <c:pt idx="2">
                  <c:v>97.21</c:v>
                </c:pt>
                <c:pt idx="3">
                  <c:v>96.77</c:v>
                </c:pt>
                <c:pt idx="4">
                  <c:v>100.77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37-4D43-B44B-8A251A79F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8764936"/>
        <c:axId val="398759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93.62</c:v>
                </c:pt>
                <c:pt idx="1">
                  <c:v>97.53</c:v>
                </c:pt>
                <c:pt idx="2">
                  <c:v>99.64</c:v>
                </c:pt>
                <c:pt idx="3">
                  <c:v>99.66</c:v>
                </c:pt>
                <c:pt idx="4">
                  <c:v>100.95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37-4D43-B44B-8A251A79F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764936"/>
        <c:axId val="398759056"/>
      </c:lineChart>
      <c:dateAx>
        <c:axId val="398764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8759056"/>
        <c:crosses val="autoZero"/>
        <c:auto val="1"/>
        <c:lblOffset val="100"/>
        <c:baseTimeUnit val="years"/>
      </c:dateAx>
      <c:valAx>
        <c:axId val="398759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8764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19.86</c:v>
                </c:pt>
                <c:pt idx="1">
                  <c:v>28.99</c:v>
                </c:pt>
                <c:pt idx="2">
                  <c:v>31.35</c:v>
                </c:pt>
                <c:pt idx="3">
                  <c:v>33.479999999999997</c:v>
                </c:pt>
                <c:pt idx="4">
                  <c:v>35.380000000000003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20-4072-A227-CF962C457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8764544"/>
        <c:axId val="398757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10.11</c:v>
                </c:pt>
                <c:pt idx="1">
                  <c:v>20.68</c:v>
                </c:pt>
                <c:pt idx="2">
                  <c:v>22.41</c:v>
                </c:pt>
                <c:pt idx="3">
                  <c:v>22.9</c:v>
                </c:pt>
                <c:pt idx="4">
                  <c:v>24.87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20-4072-A227-CF962C457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764544"/>
        <c:axId val="398757880"/>
      </c:lineChart>
      <c:dateAx>
        <c:axId val="398764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8757880"/>
        <c:crosses val="autoZero"/>
        <c:auto val="1"/>
        <c:lblOffset val="100"/>
        <c:baseTimeUnit val="years"/>
      </c:dateAx>
      <c:valAx>
        <c:axId val="398757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8764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2B-4909-A42A-3B904C0A1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682328"/>
        <c:axId val="204683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0.08</c:v>
                </c:pt>
                <c:pt idx="1">
                  <c:v>0.08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2B-4909-A42A-3B904C0A1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682328"/>
        <c:axId val="204683896"/>
      </c:lineChart>
      <c:dateAx>
        <c:axId val="204682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4683896"/>
        <c:crosses val="autoZero"/>
        <c:auto val="1"/>
        <c:lblOffset val="100"/>
        <c:baseTimeUnit val="years"/>
      </c:dateAx>
      <c:valAx>
        <c:axId val="204683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682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1618.47</c:v>
                </c:pt>
                <c:pt idx="1">
                  <c:v>1066.3900000000001</c:v>
                </c:pt>
                <c:pt idx="2">
                  <c:v>1087.93</c:v>
                </c:pt>
                <c:pt idx="3">
                  <c:v>1135.54</c:v>
                </c:pt>
                <c:pt idx="4">
                  <c:v>1128.5899999999999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1D-46A6-8A0A-8C5A990D7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685072"/>
        <c:axId val="204685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280.08</c:v>
                </c:pt>
                <c:pt idx="1">
                  <c:v>223.09</c:v>
                </c:pt>
                <c:pt idx="2">
                  <c:v>214.61</c:v>
                </c:pt>
                <c:pt idx="3">
                  <c:v>225.39</c:v>
                </c:pt>
                <c:pt idx="4">
                  <c:v>224.04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1D-46A6-8A0A-8C5A990D7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685072"/>
        <c:axId val="204685464"/>
      </c:lineChart>
      <c:dateAx>
        <c:axId val="204685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4685464"/>
        <c:crosses val="autoZero"/>
        <c:auto val="1"/>
        <c:lblOffset val="100"/>
        <c:baseTimeUnit val="years"/>
      </c:dateAx>
      <c:valAx>
        <c:axId val="204685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685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624.49</c:v>
                </c:pt>
                <c:pt idx="1">
                  <c:v>22.49</c:v>
                </c:pt>
                <c:pt idx="2">
                  <c:v>22.84</c:v>
                </c:pt>
                <c:pt idx="3">
                  <c:v>23.55</c:v>
                </c:pt>
                <c:pt idx="4">
                  <c:v>23.65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12-45A3-BEBF-893134152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995200"/>
        <c:axId val="204989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124.2</c:v>
                </c:pt>
                <c:pt idx="1">
                  <c:v>33.03</c:v>
                </c:pt>
                <c:pt idx="2">
                  <c:v>29.45</c:v>
                </c:pt>
                <c:pt idx="3">
                  <c:v>31.84</c:v>
                </c:pt>
                <c:pt idx="4">
                  <c:v>29.91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12-45A3-BEBF-893134152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995200"/>
        <c:axId val="204989320"/>
      </c:lineChart>
      <c:dateAx>
        <c:axId val="204995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4989320"/>
        <c:crosses val="autoZero"/>
        <c:auto val="1"/>
        <c:lblOffset val="100"/>
        <c:baseTimeUnit val="years"/>
      </c:dateAx>
      <c:valAx>
        <c:axId val="204989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995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1478.83</c:v>
                </c:pt>
                <c:pt idx="1">
                  <c:v>1481.05</c:v>
                </c:pt>
                <c:pt idx="2">
                  <c:v>1548.21</c:v>
                </c:pt>
                <c:pt idx="3">
                  <c:v>1636.39</c:v>
                </c:pt>
                <c:pt idx="4">
                  <c:v>1591.15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F6-4931-A557-B280ED79A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990496"/>
        <c:axId val="204989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1126.77</c:v>
                </c:pt>
                <c:pt idx="1">
                  <c:v>1044.8</c:v>
                </c:pt>
                <c:pt idx="2">
                  <c:v>1081.8</c:v>
                </c:pt>
                <c:pt idx="3">
                  <c:v>974.93</c:v>
                </c:pt>
                <c:pt idx="4">
                  <c:v>855.8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F6-4931-A557-B280ED79A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990496"/>
        <c:axId val="204989712"/>
      </c:lineChart>
      <c:dateAx>
        <c:axId val="204990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4989712"/>
        <c:crosses val="autoZero"/>
        <c:auto val="1"/>
        <c:lblOffset val="100"/>
        <c:baseTimeUnit val="years"/>
      </c:dateAx>
      <c:valAx>
        <c:axId val="204989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990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132.28</c:v>
                </c:pt>
                <c:pt idx="1">
                  <c:v>61.38</c:v>
                </c:pt>
                <c:pt idx="2">
                  <c:v>64.89</c:v>
                </c:pt>
                <c:pt idx="3">
                  <c:v>67.89</c:v>
                </c:pt>
                <c:pt idx="4">
                  <c:v>76.66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19-4F41-AA95-66F526B62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992064"/>
        <c:axId val="20499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50.9</c:v>
                </c:pt>
                <c:pt idx="1">
                  <c:v>50.82</c:v>
                </c:pt>
                <c:pt idx="2">
                  <c:v>52.19</c:v>
                </c:pt>
                <c:pt idx="3">
                  <c:v>55.32</c:v>
                </c:pt>
                <c:pt idx="4">
                  <c:v>59.8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19-4F41-AA95-66F526B62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992064"/>
        <c:axId val="204991280"/>
      </c:lineChart>
      <c:dateAx>
        <c:axId val="204992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4991280"/>
        <c:crosses val="autoZero"/>
        <c:auto val="1"/>
        <c:lblOffset val="100"/>
        <c:baseTimeUnit val="years"/>
      </c:dateAx>
      <c:valAx>
        <c:axId val="20499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992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153.94999999999999</c:v>
                </c:pt>
                <c:pt idx="1">
                  <c:v>356.45</c:v>
                </c:pt>
                <c:pt idx="2">
                  <c:v>314.14</c:v>
                </c:pt>
                <c:pt idx="3">
                  <c:v>299.45</c:v>
                </c:pt>
                <c:pt idx="4">
                  <c:v>266.67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7F-4AB9-B840-3F2DCA7CC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988928"/>
        <c:axId val="204991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293.27</c:v>
                </c:pt>
                <c:pt idx="1">
                  <c:v>300.52</c:v>
                </c:pt>
                <c:pt idx="2">
                  <c:v>296.14</c:v>
                </c:pt>
                <c:pt idx="3">
                  <c:v>283.17</c:v>
                </c:pt>
                <c:pt idx="4">
                  <c:v>263.76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7F-4AB9-B840-3F2DCA7CC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988928"/>
        <c:axId val="204991672"/>
      </c:lineChart>
      <c:dateAx>
        <c:axId val="204988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4991672"/>
        <c:crosses val="autoZero"/>
        <c:auto val="1"/>
        <c:lblOffset val="100"/>
        <c:baseTimeUnit val="years"/>
      </c:dateAx>
      <c:valAx>
        <c:axId val="204991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988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37.71</c:v>
                </c:pt>
                <c:pt idx="1">
                  <c:v>36.729999999999997</c:v>
                </c:pt>
                <c:pt idx="2">
                  <c:v>36.14</c:v>
                </c:pt>
                <c:pt idx="3">
                  <c:v>36.96</c:v>
                </c:pt>
                <c:pt idx="4">
                  <c:v>36.64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21-42F2-A9E5-3E039911D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993240"/>
        <c:axId val="204994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53.78</c:v>
                </c:pt>
                <c:pt idx="1">
                  <c:v>53.24</c:v>
                </c:pt>
                <c:pt idx="2">
                  <c:v>52.31</c:v>
                </c:pt>
                <c:pt idx="3">
                  <c:v>60.65</c:v>
                </c:pt>
                <c:pt idx="4">
                  <c:v>51.75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21-42F2-A9E5-3E039911D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993240"/>
        <c:axId val="204994808"/>
      </c:lineChart>
      <c:dateAx>
        <c:axId val="204993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4994808"/>
        <c:crosses val="autoZero"/>
        <c:auto val="1"/>
        <c:lblOffset val="100"/>
        <c:baseTimeUnit val="years"/>
      </c:dateAx>
      <c:valAx>
        <c:axId val="204994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993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94.5</c:v>
                </c:pt>
                <c:pt idx="1">
                  <c:v>95.32</c:v>
                </c:pt>
                <c:pt idx="2">
                  <c:v>95.48</c:v>
                </c:pt>
                <c:pt idx="3">
                  <c:v>95.38</c:v>
                </c:pt>
                <c:pt idx="4">
                  <c:v>95.46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17-44D0-A11D-9329D28E6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086264"/>
        <c:axId val="459085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84.06</c:v>
                </c:pt>
                <c:pt idx="1">
                  <c:v>84.07</c:v>
                </c:pt>
                <c:pt idx="2">
                  <c:v>84.32</c:v>
                </c:pt>
                <c:pt idx="3">
                  <c:v>84.58</c:v>
                </c:pt>
                <c:pt idx="4">
                  <c:v>84.84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17-44D0-A11D-9329D28E6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086264"/>
        <c:axId val="459085872"/>
      </c:lineChart>
      <c:dateAx>
        <c:axId val="459086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9085872"/>
        <c:crosses val="autoZero"/>
        <c:auto val="1"/>
        <c:lblOffset val="100"/>
        <c:baseTimeUnit val="years"/>
      </c:dateAx>
      <c:valAx>
        <c:axId val="459085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9086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【100.96】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【814.89】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【255.52】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P22" zoomScaleNormal="100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青森県　十和田市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3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8" t="str">
        <f>データ!I6</f>
        <v>法適用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農業集落排水</v>
      </c>
      <c r="Q8" s="48"/>
      <c r="R8" s="48"/>
      <c r="S8" s="48"/>
      <c r="T8" s="48"/>
      <c r="U8" s="48"/>
      <c r="V8" s="48"/>
      <c r="W8" s="48" t="str">
        <f>データ!L6</f>
        <v>F2</v>
      </c>
      <c r="X8" s="48"/>
      <c r="Y8" s="48"/>
      <c r="Z8" s="48"/>
      <c r="AA8" s="48"/>
      <c r="AB8" s="48"/>
      <c r="AC8" s="48"/>
      <c r="AD8" s="49" t="str">
        <f>データ!$M$6</f>
        <v>非設置</v>
      </c>
      <c r="AE8" s="49"/>
      <c r="AF8" s="49"/>
      <c r="AG8" s="49"/>
      <c r="AH8" s="49"/>
      <c r="AI8" s="49"/>
      <c r="AJ8" s="49"/>
      <c r="AK8" s="3"/>
      <c r="AL8" s="50">
        <f>データ!S6</f>
        <v>62296</v>
      </c>
      <c r="AM8" s="50"/>
      <c r="AN8" s="50"/>
      <c r="AO8" s="50"/>
      <c r="AP8" s="50"/>
      <c r="AQ8" s="50"/>
      <c r="AR8" s="50"/>
      <c r="AS8" s="50"/>
      <c r="AT8" s="45">
        <f>データ!T6</f>
        <v>725.65</v>
      </c>
      <c r="AU8" s="45"/>
      <c r="AV8" s="45"/>
      <c r="AW8" s="45"/>
      <c r="AX8" s="45"/>
      <c r="AY8" s="45"/>
      <c r="AZ8" s="45"/>
      <c r="BA8" s="45"/>
      <c r="BB8" s="45">
        <f>データ!U6</f>
        <v>85.85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3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3"/>
      <c r="BK9" s="3"/>
      <c r="BL9" s="51" t="s">
        <v>20</v>
      </c>
      <c r="BM9" s="52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>
        <f>データ!O6</f>
        <v>53.33</v>
      </c>
      <c r="J10" s="45"/>
      <c r="K10" s="45"/>
      <c r="L10" s="45"/>
      <c r="M10" s="45"/>
      <c r="N10" s="45"/>
      <c r="O10" s="45"/>
      <c r="P10" s="45">
        <f>データ!P6</f>
        <v>12.39</v>
      </c>
      <c r="Q10" s="45"/>
      <c r="R10" s="45"/>
      <c r="S10" s="45"/>
      <c r="T10" s="45"/>
      <c r="U10" s="45"/>
      <c r="V10" s="45"/>
      <c r="W10" s="45">
        <f>データ!Q6</f>
        <v>95.33</v>
      </c>
      <c r="X10" s="45"/>
      <c r="Y10" s="45"/>
      <c r="Z10" s="45"/>
      <c r="AA10" s="45"/>
      <c r="AB10" s="45"/>
      <c r="AC10" s="45"/>
      <c r="AD10" s="50">
        <f>データ!R6</f>
        <v>3972</v>
      </c>
      <c r="AE10" s="50"/>
      <c r="AF10" s="50"/>
      <c r="AG10" s="50"/>
      <c r="AH10" s="50"/>
      <c r="AI10" s="50"/>
      <c r="AJ10" s="50"/>
      <c r="AK10" s="2"/>
      <c r="AL10" s="50">
        <f>データ!V6</f>
        <v>7667</v>
      </c>
      <c r="AM10" s="50"/>
      <c r="AN10" s="50"/>
      <c r="AO10" s="50"/>
      <c r="AP10" s="50"/>
      <c r="AQ10" s="50"/>
      <c r="AR10" s="50"/>
      <c r="AS10" s="50"/>
      <c r="AT10" s="45">
        <f>データ!W6</f>
        <v>7.77</v>
      </c>
      <c r="AU10" s="45"/>
      <c r="AV10" s="45"/>
      <c r="AW10" s="45"/>
      <c r="AX10" s="45"/>
      <c r="AY10" s="45"/>
      <c r="AZ10" s="45"/>
      <c r="BA10" s="45"/>
      <c r="BB10" s="45">
        <f>データ!X6</f>
        <v>986.74</v>
      </c>
      <c r="BC10" s="45"/>
      <c r="BD10" s="45"/>
      <c r="BE10" s="45"/>
      <c r="BF10" s="45"/>
      <c r="BG10" s="45"/>
      <c r="BH10" s="45"/>
      <c r="BI10" s="45"/>
      <c r="BJ10" s="2"/>
      <c r="BK10" s="2"/>
      <c r="BL10" s="53" t="s">
        <v>22</v>
      </c>
      <c r="BM10" s="54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9" t="s">
        <v>120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 x14ac:dyDescent="0.15">
      <c r="A34" s="2"/>
      <c r="B34" s="16"/>
      <c r="C34" s="75" t="s">
        <v>27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19"/>
      <c r="R34" s="75" t="s">
        <v>28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19"/>
      <c r="AG34" s="75" t="s">
        <v>29</v>
      </c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19"/>
      <c r="AV34" s="75" t="s">
        <v>30</v>
      </c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18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 x14ac:dyDescent="0.15">
      <c r="A35" s="2"/>
      <c r="B35" s="16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19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19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19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18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31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9" t="s">
        <v>122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 x14ac:dyDescent="0.15">
      <c r="A56" s="2"/>
      <c r="B56" s="16"/>
      <c r="C56" s="75" t="s">
        <v>32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19"/>
      <c r="R56" s="75" t="s">
        <v>33</v>
      </c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19"/>
      <c r="AG56" s="75" t="s">
        <v>34</v>
      </c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19"/>
      <c r="AV56" s="75" t="s">
        <v>35</v>
      </c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18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 x14ac:dyDescent="0.15">
      <c r="A57" s="2"/>
      <c r="B57" s="16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19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19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19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18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 x14ac:dyDescent="0.15">
      <c r="A60" s="2"/>
      <c r="B60" s="60" t="s">
        <v>36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37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9" t="s">
        <v>121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 x14ac:dyDescent="0.15">
      <c r="A79" s="2"/>
      <c r="B79" s="16"/>
      <c r="C79" s="75" t="s">
        <v>38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19"/>
      <c r="V79" s="19"/>
      <c r="W79" s="75" t="s">
        <v>39</v>
      </c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19"/>
      <c r="AP79" s="19"/>
      <c r="AQ79" s="75" t="s">
        <v>40</v>
      </c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17"/>
      <c r="BJ79" s="18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 x14ac:dyDescent="0.15">
      <c r="A80" s="2"/>
      <c r="B80" s="16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19"/>
      <c r="V80" s="19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19"/>
      <c r="AP80" s="19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17"/>
      <c r="BJ80" s="18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 x14ac:dyDescent="0.15">
      <c r="C83" s="2" t="s">
        <v>41</v>
      </c>
    </row>
    <row r="84" spans="1:78" x14ac:dyDescent="0.15">
      <c r="C84" s="25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>【100.96】</v>
      </c>
      <c r="F86" s="26" t="str">
        <f>データ!AT6</f>
        <v>【198.51】</v>
      </c>
      <c r="G86" s="26" t="str">
        <f>データ!BE6</f>
        <v>【32.86】</v>
      </c>
      <c r="H86" s="26" t="str">
        <f>データ!BP6</f>
        <v>【814.89】</v>
      </c>
      <c r="I86" s="26" t="str">
        <f>データ!CA6</f>
        <v>【60.64】</v>
      </c>
      <c r="J86" s="26" t="str">
        <f>データ!CL6</f>
        <v>【255.52】</v>
      </c>
      <c r="K86" s="26" t="str">
        <f>データ!CW6</f>
        <v>【52.49】</v>
      </c>
      <c r="L86" s="26" t="str">
        <f>データ!DH6</f>
        <v>【85.49】</v>
      </c>
      <c r="M86" s="26" t="str">
        <f>データ!DS6</f>
        <v>【24.07】</v>
      </c>
      <c r="N86" s="26" t="str">
        <f>データ!ED6</f>
        <v>【0.00】</v>
      </c>
      <c r="O86" s="26" t="str">
        <f>データ!EO6</f>
        <v>【0.11】</v>
      </c>
    </row>
  </sheetData>
  <sheetProtection algorithmName="SHA-512" hashValue="WKHhKqiKtHS3xqYG/k8HgWcVI6+DquC7VJ0yzUpg3u9GgqH+MJwGn9Jmpxzx09kFrnxKlXOjpcB3XquIOKOUuw==" saltValue="rzJuNY7voi3+f4DPY4VUjw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55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56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57</v>
      </c>
      <c r="B3" s="29" t="s">
        <v>58</v>
      </c>
      <c r="C3" s="29" t="s">
        <v>59</v>
      </c>
      <c r="D3" s="29" t="s">
        <v>60</v>
      </c>
      <c r="E3" s="29" t="s">
        <v>61</v>
      </c>
      <c r="F3" s="29" t="s">
        <v>62</v>
      </c>
      <c r="G3" s="29" t="s">
        <v>63</v>
      </c>
      <c r="H3" s="77" t="s">
        <v>64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67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68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69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78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79</v>
      </c>
      <c r="B5" s="31"/>
      <c r="C5" s="31"/>
      <c r="D5" s="31"/>
      <c r="E5" s="31"/>
      <c r="F5" s="31"/>
      <c r="G5" s="31"/>
      <c r="H5" s="32" t="s">
        <v>80</v>
      </c>
      <c r="I5" s="32" t="s">
        <v>81</v>
      </c>
      <c r="J5" s="32" t="s">
        <v>82</v>
      </c>
      <c r="K5" s="32" t="s">
        <v>83</v>
      </c>
      <c r="L5" s="32" t="s">
        <v>84</v>
      </c>
      <c r="M5" s="32" t="s">
        <v>5</v>
      </c>
      <c r="N5" s="32" t="s">
        <v>85</v>
      </c>
      <c r="O5" s="32" t="s">
        <v>86</v>
      </c>
      <c r="P5" s="32" t="s">
        <v>87</v>
      </c>
      <c r="Q5" s="32" t="s">
        <v>88</v>
      </c>
      <c r="R5" s="32" t="s">
        <v>89</v>
      </c>
      <c r="S5" s="32" t="s">
        <v>90</v>
      </c>
      <c r="T5" s="32" t="s">
        <v>91</v>
      </c>
      <c r="U5" s="32" t="s">
        <v>92</v>
      </c>
      <c r="V5" s="32" t="s">
        <v>93</v>
      </c>
      <c r="W5" s="32" t="s">
        <v>94</v>
      </c>
      <c r="X5" s="32" t="s">
        <v>95</v>
      </c>
      <c r="Y5" s="32" t="s">
        <v>96</v>
      </c>
      <c r="Z5" s="32" t="s">
        <v>97</v>
      </c>
      <c r="AA5" s="32" t="s">
        <v>98</v>
      </c>
      <c r="AB5" s="32" t="s">
        <v>99</v>
      </c>
      <c r="AC5" s="32" t="s">
        <v>100</v>
      </c>
      <c r="AD5" s="32" t="s">
        <v>101</v>
      </c>
      <c r="AE5" s="32" t="s">
        <v>102</v>
      </c>
      <c r="AF5" s="32" t="s">
        <v>103</v>
      </c>
      <c r="AG5" s="32" t="s">
        <v>104</v>
      </c>
      <c r="AH5" s="32" t="s">
        <v>105</v>
      </c>
      <c r="AI5" s="32" t="s">
        <v>43</v>
      </c>
      <c r="AJ5" s="32" t="s">
        <v>96</v>
      </c>
      <c r="AK5" s="32" t="s">
        <v>97</v>
      </c>
      <c r="AL5" s="32" t="s">
        <v>98</v>
      </c>
      <c r="AM5" s="32" t="s">
        <v>99</v>
      </c>
      <c r="AN5" s="32" t="s">
        <v>100</v>
      </c>
      <c r="AO5" s="32" t="s">
        <v>101</v>
      </c>
      <c r="AP5" s="32" t="s">
        <v>102</v>
      </c>
      <c r="AQ5" s="32" t="s">
        <v>103</v>
      </c>
      <c r="AR5" s="32" t="s">
        <v>104</v>
      </c>
      <c r="AS5" s="32" t="s">
        <v>105</v>
      </c>
      <c r="AT5" s="32" t="s">
        <v>106</v>
      </c>
      <c r="AU5" s="32" t="s">
        <v>96</v>
      </c>
      <c r="AV5" s="32" t="s">
        <v>97</v>
      </c>
      <c r="AW5" s="32" t="s">
        <v>98</v>
      </c>
      <c r="AX5" s="32" t="s">
        <v>99</v>
      </c>
      <c r="AY5" s="32" t="s">
        <v>100</v>
      </c>
      <c r="AZ5" s="32" t="s">
        <v>101</v>
      </c>
      <c r="BA5" s="32" t="s">
        <v>102</v>
      </c>
      <c r="BB5" s="32" t="s">
        <v>103</v>
      </c>
      <c r="BC5" s="32" t="s">
        <v>104</v>
      </c>
      <c r="BD5" s="32" t="s">
        <v>105</v>
      </c>
      <c r="BE5" s="32" t="s">
        <v>106</v>
      </c>
      <c r="BF5" s="32" t="s">
        <v>96</v>
      </c>
      <c r="BG5" s="32" t="s">
        <v>97</v>
      </c>
      <c r="BH5" s="32" t="s">
        <v>98</v>
      </c>
      <c r="BI5" s="32" t="s">
        <v>99</v>
      </c>
      <c r="BJ5" s="32" t="s">
        <v>100</v>
      </c>
      <c r="BK5" s="32" t="s">
        <v>101</v>
      </c>
      <c r="BL5" s="32" t="s">
        <v>102</v>
      </c>
      <c r="BM5" s="32" t="s">
        <v>103</v>
      </c>
      <c r="BN5" s="32" t="s">
        <v>104</v>
      </c>
      <c r="BO5" s="32" t="s">
        <v>105</v>
      </c>
      <c r="BP5" s="32" t="s">
        <v>106</v>
      </c>
      <c r="BQ5" s="32" t="s">
        <v>96</v>
      </c>
      <c r="BR5" s="32" t="s">
        <v>97</v>
      </c>
      <c r="BS5" s="32" t="s">
        <v>98</v>
      </c>
      <c r="BT5" s="32" t="s">
        <v>99</v>
      </c>
      <c r="BU5" s="32" t="s">
        <v>100</v>
      </c>
      <c r="BV5" s="32" t="s">
        <v>101</v>
      </c>
      <c r="BW5" s="32" t="s">
        <v>102</v>
      </c>
      <c r="BX5" s="32" t="s">
        <v>103</v>
      </c>
      <c r="BY5" s="32" t="s">
        <v>104</v>
      </c>
      <c r="BZ5" s="32" t="s">
        <v>105</v>
      </c>
      <c r="CA5" s="32" t="s">
        <v>106</v>
      </c>
      <c r="CB5" s="32" t="s">
        <v>96</v>
      </c>
      <c r="CC5" s="32" t="s">
        <v>97</v>
      </c>
      <c r="CD5" s="32" t="s">
        <v>98</v>
      </c>
      <c r="CE5" s="32" t="s">
        <v>99</v>
      </c>
      <c r="CF5" s="32" t="s">
        <v>100</v>
      </c>
      <c r="CG5" s="32" t="s">
        <v>101</v>
      </c>
      <c r="CH5" s="32" t="s">
        <v>102</v>
      </c>
      <c r="CI5" s="32" t="s">
        <v>103</v>
      </c>
      <c r="CJ5" s="32" t="s">
        <v>104</v>
      </c>
      <c r="CK5" s="32" t="s">
        <v>105</v>
      </c>
      <c r="CL5" s="32" t="s">
        <v>106</v>
      </c>
      <c r="CM5" s="32" t="s">
        <v>96</v>
      </c>
      <c r="CN5" s="32" t="s">
        <v>97</v>
      </c>
      <c r="CO5" s="32" t="s">
        <v>98</v>
      </c>
      <c r="CP5" s="32" t="s">
        <v>99</v>
      </c>
      <c r="CQ5" s="32" t="s">
        <v>100</v>
      </c>
      <c r="CR5" s="32" t="s">
        <v>101</v>
      </c>
      <c r="CS5" s="32" t="s">
        <v>102</v>
      </c>
      <c r="CT5" s="32" t="s">
        <v>103</v>
      </c>
      <c r="CU5" s="32" t="s">
        <v>104</v>
      </c>
      <c r="CV5" s="32" t="s">
        <v>105</v>
      </c>
      <c r="CW5" s="32" t="s">
        <v>106</v>
      </c>
      <c r="CX5" s="32" t="s">
        <v>96</v>
      </c>
      <c r="CY5" s="32" t="s">
        <v>97</v>
      </c>
      <c r="CZ5" s="32" t="s">
        <v>98</v>
      </c>
      <c r="DA5" s="32" t="s">
        <v>99</v>
      </c>
      <c r="DB5" s="32" t="s">
        <v>100</v>
      </c>
      <c r="DC5" s="32" t="s">
        <v>101</v>
      </c>
      <c r="DD5" s="32" t="s">
        <v>102</v>
      </c>
      <c r="DE5" s="32" t="s">
        <v>103</v>
      </c>
      <c r="DF5" s="32" t="s">
        <v>104</v>
      </c>
      <c r="DG5" s="32" t="s">
        <v>105</v>
      </c>
      <c r="DH5" s="32" t="s">
        <v>106</v>
      </c>
      <c r="DI5" s="32" t="s">
        <v>96</v>
      </c>
      <c r="DJ5" s="32" t="s">
        <v>97</v>
      </c>
      <c r="DK5" s="32" t="s">
        <v>98</v>
      </c>
      <c r="DL5" s="32" t="s">
        <v>99</v>
      </c>
      <c r="DM5" s="32" t="s">
        <v>100</v>
      </c>
      <c r="DN5" s="32" t="s">
        <v>101</v>
      </c>
      <c r="DO5" s="32" t="s">
        <v>102</v>
      </c>
      <c r="DP5" s="32" t="s">
        <v>103</v>
      </c>
      <c r="DQ5" s="32" t="s">
        <v>104</v>
      </c>
      <c r="DR5" s="32" t="s">
        <v>105</v>
      </c>
      <c r="DS5" s="32" t="s">
        <v>106</v>
      </c>
      <c r="DT5" s="32" t="s">
        <v>96</v>
      </c>
      <c r="DU5" s="32" t="s">
        <v>97</v>
      </c>
      <c r="DV5" s="32" t="s">
        <v>98</v>
      </c>
      <c r="DW5" s="32" t="s">
        <v>99</v>
      </c>
      <c r="DX5" s="32" t="s">
        <v>100</v>
      </c>
      <c r="DY5" s="32" t="s">
        <v>101</v>
      </c>
      <c r="DZ5" s="32" t="s">
        <v>102</v>
      </c>
      <c r="EA5" s="32" t="s">
        <v>103</v>
      </c>
      <c r="EB5" s="32" t="s">
        <v>104</v>
      </c>
      <c r="EC5" s="32" t="s">
        <v>105</v>
      </c>
      <c r="ED5" s="32" t="s">
        <v>106</v>
      </c>
      <c r="EE5" s="32" t="s">
        <v>96</v>
      </c>
      <c r="EF5" s="32" t="s">
        <v>97</v>
      </c>
      <c r="EG5" s="32" t="s">
        <v>98</v>
      </c>
      <c r="EH5" s="32" t="s">
        <v>99</v>
      </c>
      <c r="EI5" s="32" t="s">
        <v>100</v>
      </c>
      <c r="EJ5" s="32" t="s">
        <v>101</v>
      </c>
      <c r="EK5" s="32" t="s">
        <v>102</v>
      </c>
      <c r="EL5" s="32" t="s">
        <v>103</v>
      </c>
      <c r="EM5" s="32" t="s">
        <v>104</v>
      </c>
      <c r="EN5" s="32" t="s">
        <v>105</v>
      </c>
      <c r="EO5" s="32" t="s">
        <v>106</v>
      </c>
    </row>
    <row r="6" spans="1:148" s="36" customFormat="1" x14ac:dyDescent="0.15">
      <c r="A6" s="28" t="s">
        <v>107</v>
      </c>
      <c r="B6" s="33">
        <f>B7</f>
        <v>2017</v>
      </c>
      <c r="C6" s="33">
        <f t="shared" ref="C6:X6" si="3">C7</f>
        <v>22063</v>
      </c>
      <c r="D6" s="33">
        <f t="shared" si="3"/>
        <v>46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青森県　十和田市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>
        <f t="shared" si="3"/>
        <v>53.33</v>
      </c>
      <c r="P6" s="34">
        <f t="shared" si="3"/>
        <v>12.39</v>
      </c>
      <c r="Q6" s="34">
        <f t="shared" si="3"/>
        <v>95.33</v>
      </c>
      <c r="R6" s="34">
        <f t="shared" si="3"/>
        <v>3972</v>
      </c>
      <c r="S6" s="34">
        <f t="shared" si="3"/>
        <v>62296</v>
      </c>
      <c r="T6" s="34">
        <f t="shared" si="3"/>
        <v>725.65</v>
      </c>
      <c r="U6" s="34">
        <f t="shared" si="3"/>
        <v>85.85</v>
      </c>
      <c r="V6" s="34">
        <f t="shared" si="3"/>
        <v>7667</v>
      </c>
      <c r="W6" s="34">
        <f t="shared" si="3"/>
        <v>7.77</v>
      </c>
      <c r="X6" s="34">
        <f t="shared" si="3"/>
        <v>986.74</v>
      </c>
      <c r="Y6" s="35">
        <f>IF(Y7="",NA(),Y7)</f>
        <v>89.8</v>
      </c>
      <c r="Z6" s="35">
        <f t="shared" ref="Z6:AH6" si="4">IF(Z7="",NA(),Z7)</f>
        <v>95.69</v>
      </c>
      <c r="AA6" s="35">
        <f t="shared" si="4"/>
        <v>97.21</v>
      </c>
      <c r="AB6" s="35">
        <f t="shared" si="4"/>
        <v>96.77</v>
      </c>
      <c r="AC6" s="35">
        <f t="shared" si="4"/>
        <v>100.77</v>
      </c>
      <c r="AD6" s="35">
        <f t="shared" si="4"/>
        <v>93.62</v>
      </c>
      <c r="AE6" s="35">
        <f t="shared" si="4"/>
        <v>97.53</v>
      </c>
      <c r="AF6" s="35">
        <f t="shared" si="4"/>
        <v>99.64</v>
      </c>
      <c r="AG6" s="35">
        <f t="shared" si="4"/>
        <v>99.66</v>
      </c>
      <c r="AH6" s="35">
        <f t="shared" si="4"/>
        <v>100.95</v>
      </c>
      <c r="AI6" s="34" t="str">
        <f>IF(AI7="","",IF(AI7="-","【-】","【"&amp;SUBSTITUTE(TEXT(AI7,"#,##0.00"),"-","△")&amp;"】"))</f>
        <v>【100.96】</v>
      </c>
      <c r="AJ6" s="35">
        <f>IF(AJ7="",NA(),AJ7)</f>
        <v>1618.47</v>
      </c>
      <c r="AK6" s="35">
        <f t="shared" ref="AK6:AS6" si="5">IF(AK7="",NA(),AK7)</f>
        <v>1066.3900000000001</v>
      </c>
      <c r="AL6" s="35">
        <f t="shared" si="5"/>
        <v>1087.93</v>
      </c>
      <c r="AM6" s="35">
        <f t="shared" si="5"/>
        <v>1135.54</v>
      </c>
      <c r="AN6" s="35">
        <f t="shared" si="5"/>
        <v>1128.5899999999999</v>
      </c>
      <c r="AO6" s="35">
        <f t="shared" si="5"/>
        <v>280.08</v>
      </c>
      <c r="AP6" s="35">
        <f t="shared" si="5"/>
        <v>223.09</v>
      </c>
      <c r="AQ6" s="35">
        <f t="shared" si="5"/>
        <v>214.61</v>
      </c>
      <c r="AR6" s="35">
        <f t="shared" si="5"/>
        <v>225.39</v>
      </c>
      <c r="AS6" s="35">
        <f t="shared" si="5"/>
        <v>224.04</v>
      </c>
      <c r="AT6" s="34" t="str">
        <f>IF(AT7="","",IF(AT7="-","【-】","【"&amp;SUBSTITUTE(TEXT(AT7,"#,##0.00"),"-","△")&amp;"】"))</f>
        <v>【198.51】</v>
      </c>
      <c r="AU6" s="35">
        <f>IF(AU7="",NA(),AU7)</f>
        <v>624.49</v>
      </c>
      <c r="AV6" s="35">
        <f t="shared" ref="AV6:BD6" si="6">IF(AV7="",NA(),AV7)</f>
        <v>22.49</v>
      </c>
      <c r="AW6" s="35">
        <f t="shared" si="6"/>
        <v>22.84</v>
      </c>
      <c r="AX6" s="35">
        <f t="shared" si="6"/>
        <v>23.55</v>
      </c>
      <c r="AY6" s="35">
        <f t="shared" si="6"/>
        <v>23.65</v>
      </c>
      <c r="AZ6" s="35">
        <f t="shared" si="6"/>
        <v>124.2</v>
      </c>
      <c r="BA6" s="35">
        <f t="shared" si="6"/>
        <v>33.03</v>
      </c>
      <c r="BB6" s="35">
        <f t="shared" si="6"/>
        <v>29.45</v>
      </c>
      <c r="BC6" s="35">
        <f t="shared" si="6"/>
        <v>31.84</v>
      </c>
      <c r="BD6" s="35">
        <f t="shared" si="6"/>
        <v>29.91</v>
      </c>
      <c r="BE6" s="34" t="str">
        <f>IF(BE7="","",IF(BE7="-","【-】","【"&amp;SUBSTITUTE(TEXT(BE7,"#,##0.00"),"-","△")&amp;"】"))</f>
        <v>【32.86】</v>
      </c>
      <c r="BF6" s="35">
        <f>IF(BF7="",NA(),BF7)</f>
        <v>1478.83</v>
      </c>
      <c r="BG6" s="35">
        <f t="shared" ref="BG6:BO6" si="7">IF(BG7="",NA(),BG7)</f>
        <v>1481.05</v>
      </c>
      <c r="BH6" s="35">
        <f t="shared" si="7"/>
        <v>1548.21</v>
      </c>
      <c r="BI6" s="35">
        <f t="shared" si="7"/>
        <v>1636.39</v>
      </c>
      <c r="BJ6" s="35">
        <f t="shared" si="7"/>
        <v>1591.15</v>
      </c>
      <c r="BK6" s="35">
        <f t="shared" si="7"/>
        <v>1126.77</v>
      </c>
      <c r="BL6" s="35">
        <f t="shared" si="7"/>
        <v>1044.8</v>
      </c>
      <c r="BM6" s="35">
        <f t="shared" si="7"/>
        <v>1081.8</v>
      </c>
      <c r="BN6" s="35">
        <f t="shared" si="7"/>
        <v>974.93</v>
      </c>
      <c r="BO6" s="35">
        <f t="shared" si="7"/>
        <v>855.8</v>
      </c>
      <c r="BP6" s="34" t="str">
        <f>IF(BP7="","",IF(BP7="-","【-】","【"&amp;SUBSTITUTE(TEXT(BP7,"#,##0.00"),"-","△")&amp;"】"))</f>
        <v>【814.89】</v>
      </c>
      <c r="BQ6" s="35">
        <f>IF(BQ7="",NA(),BQ7)</f>
        <v>132.28</v>
      </c>
      <c r="BR6" s="35">
        <f t="shared" ref="BR6:BZ6" si="8">IF(BR7="",NA(),BR7)</f>
        <v>61.38</v>
      </c>
      <c r="BS6" s="35">
        <f t="shared" si="8"/>
        <v>64.89</v>
      </c>
      <c r="BT6" s="35">
        <f t="shared" si="8"/>
        <v>67.89</v>
      </c>
      <c r="BU6" s="35">
        <f t="shared" si="8"/>
        <v>76.66</v>
      </c>
      <c r="BV6" s="35">
        <f t="shared" si="8"/>
        <v>50.9</v>
      </c>
      <c r="BW6" s="35">
        <f t="shared" si="8"/>
        <v>50.82</v>
      </c>
      <c r="BX6" s="35">
        <f t="shared" si="8"/>
        <v>52.19</v>
      </c>
      <c r="BY6" s="35">
        <f t="shared" si="8"/>
        <v>55.32</v>
      </c>
      <c r="BZ6" s="35">
        <f t="shared" si="8"/>
        <v>59.8</v>
      </c>
      <c r="CA6" s="34" t="str">
        <f>IF(CA7="","",IF(CA7="-","【-】","【"&amp;SUBSTITUTE(TEXT(CA7,"#,##0.00"),"-","△")&amp;"】"))</f>
        <v>【60.64】</v>
      </c>
      <c r="CB6" s="35">
        <f>IF(CB7="",NA(),CB7)</f>
        <v>153.94999999999999</v>
      </c>
      <c r="CC6" s="35">
        <f t="shared" ref="CC6:CK6" si="9">IF(CC7="",NA(),CC7)</f>
        <v>356.45</v>
      </c>
      <c r="CD6" s="35">
        <f t="shared" si="9"/>
        <v>314.14</v>
      </c>
      <c r="CE6" s="35">
        <f t="shared" si="9"/>
        <v>299.45</v>
      </c>
      <c r="CF6" s="35">
        <f t="shared" si="9"/>
        <v>266.67</v>
      </c>
      <c r="CG6" s="35">
        <f t="shared" si="9"/>
        <v>293.27</v>
      </c>
      <c r="CH6" s="35">
        <f t="shared" si="9"/>
        <v>300.52</v>
      </c>
      <c r="CI6" s="35">
        <f t="shared" si="9"/>
        <v>296.14</v>
      </c>
      <c r="CJ6" s="35">
        <f t="shared" si="9"/>
        <v>283.17</v>
      </c>
      <c r="CK6" s="35">
        <f t="shared" si="9"/>
        <v>263.76</v>
      </c>
      <c r="CL6" s="34" t="str">
        <f>IF(CL7="","",IF(CL7="-","【-】","【"&amp;SUBSTITUTE(TEXT(CL7,"#,##0.00"),"-","△")&amp;"】"))</f>
        <v>【255.52】</v>
      </c>
      <c r="CM6" s="35">
        <f>IF(CM7="",NA(),CM7)</f>
        <v>37.71</v>
      </c>
      <c r="CN6" s="35">
        <f t="shared" ref="CN6:CV6" si="10">IF(CN7="",NA(),CN7)</f>
        <v>36.729999999999997</v>
      </c>
      <c r="CO6" s="35">
        <f t="shared" si="10"/>
        <v>36.14</v>
      </c>
      <c r="CP6" s="35">
        <f t="shared" si="10"/>
        <v>36.96</v>
      </c>
      <c r="CQ6" s="35">
        <f t="shared" si="10"/>
        <v>36.64</v>
      </c>
      <c r="CR6" s="35">
        <f t="shared" si="10"/>
        <v>53.78</v>
      </c>
      <c r="CS6" s="35">
        <f t="shared" si="10"/>
        <v>53.24</v>
      </c>
      <c r="CT6" s="35">
        <f t="shared" si="10"/>
        <v>52.31</v>
      </c>
      <c r="CU6" s="35">
        <f t="shared" si="10"/>
        <v>60.65</v>
      </c>
      <c r="CV6" s="35">
        <f t="shared" si="10"/>
        <v>51.75</v>
      </c>
      <c r="CW6" s="34" t="str">
        <f>IF(CW7="","",IF(CW7="-","【-】","【"&amp;SUBSTITUTE(TEXT(CW7,"#,##0.00"),"-","△")&amp;"】"))</f>
        <v>【52.49】</v>
      </c>
      <c r="CX6" s="35">
        <f>IF(CX7="",NA(),CX7)</f>
        <v>94.5</v>
      </c>
      <c r="CY6" s="35">
        <f t="shared" ref="CY6:DG6" si="11">IF(CY7="",NA(),CY7)</f>
        <v>95.32</v>
      </c>
      <c r="CZ6" s="35">
        <f t="shared" si="11"/>
        <v>95.48</v>
      </c>
      <c r="DA6" s="35">
        <f t="shared" si="11"/>
        <v>95.38</v>
      </c>
      <c r="DB6" s="35">
        <f t="shared" si="11"/>
        <v>95.46</v>
      </c>
      <c r="DC6" s="35">
        <f t="shared" si="11"/>
        <v>84.06</v>
      </c>
      <c r="DD6" s="35">
        <f t="shared" si="11"/>
        <v>84.07</v>
      </c>
      <c r="DE6" s="35">
        <f t="shared" si="11"/>
        <v>84.32</v>
      </c>
      <c r="DF6" s="35">
        <f t="shared" si="11"/>
        <v>84.58</v>
      </c>
      <c r="DG6" s="35">
        <f t="shared" si="11"/>
        <v>84.84</v>
      </c>
      <c r="DH6" s="34" t="str">
        <f>IF(DH7="","",IF(DH7="-","【-】","【"&amp;SUBSTITUTE(TEXT(DH7,"#,##0.00"),"-","△")&amp;"】"))</f>
        <v>【85.49】</v>
      </c>
      <c r="DI6" s="35">
        <f>IF(DI7="",NA(),DI7)</f>
        <v>19.86</v>
      </c>
      <c r="DJ6" s="35">
        <f t="shared" ref="DJ6:DR6" si="12">IF(DJ7="",NA(),DJ7)</f>
        <v>28.99</v>
      </c>
      <c r="DK6" s="35">
        <f t="shared" si="12"/>
        <v>31.35</v>
      </c>
      <c r="DL6" s="35">
        <f t="shared" si="12"/>
        <v>33.479999999999997</v>
      </c>
      <c r="DM6" s="35">
        <f t="shared" si="12"/>
        <v>35.380000000000003</v>
      </c>
      <c r="DN6" s="35">
        <f t="shared" si="12"/>
        <v>10.11</v>
      </c>
      <c r="DO6" s="35">
        <f t="shared" si="12"/>
        <v>20.68</v>
      </c>
      <c r="DP6" s="35">
        <f t="shared" si="12"/>
        <v>22.41</v>
      </c>
      <c r="DQ6" s="35">
        <f t="shared" si="12"/>
        <v>22.9</v>
      </c>
      <c r="DR6" s="35">
        <f t="shared" si="12"/>
        <v>24.87</v>
      </c>
      <c r="DS6" s="34" t="str">
        <f>IF(DS7="","",IF(DS7="-","【-】","【"&amp;SUBSTITUTE(TEXT(DS7,"#,##0.00"),"-","△")&amp;"】"))</f>
        <v>【24.07】</v>
      </c>
      <c r="DT6" s="34">
        <f>IF(DT7="",NA(),DT7)</f>
        <v>0</v>
      </c>
      <c r="DU6" s="34">
        <f t="shared" ref="DU6:EC6" si="13">IF(DU7="",NA(),DU7)</f>
        <v>0</v>
      </c>
      <c r="DV6" s="34">
        <f t="shared" si="13"/>
        <v>0</v>
      </c>
      <c r="DW6" s="34">
        <f t="shared" si="13"/>
        <v>0</v>
      </c>
      <c r="DX6" s="34">
        <f t="shared" si="13"/>
        <v>0</v>
      </c>
      <c r="DY6" s="35">
        <f t="shared" si="13"/>
        <v>0.08</v>
      </c>
      <c r="DZ6" s="35">
        <f t="shared" si="13"/>
        <v>0.08</v>
      </c>
      <c r="EA6" s="34">
        <f t="shared" si="13"/>
        <v>0</v>
      </c>
      <c r="EB6" s="34">
        <f t="shared" si="13"/>
        <v>0</v>
      </c>
      <c r="EC6" s="34">
        <f t="shared" si="13"/>
        <v>0</v>
      </c>
      <c r="ED6" s="34" t="str">
        <f>IF(ED7="","",IF(ED7="-","【-】","【"&amp;SUBSTITUTE(TEXT(ED7,"#,##0.00"),"-","△")&amp;"】"))</f>
        <v>【0.00】</v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0.03</v>
      </c>
      <c r="EK6" s="35">
        <f t="shared" si="14"/>
        <v>0.02</v>
      </c>
      <c r="EL6" s="35">
        <f t="shared" si="14"/>
        <v>0.01</v>
      </c>
      <c r="EM6" s="35">
        <f t="shared" si="14"/>
        <v>2.0499999999999998</v>
      </c>
      <c r="EN6" s="35">
        <f t="shared" si="14"/>
        <v>0.01</v>
      </c>
      <c r="EO6" s="34" t="str">
        <f>IF(EO7="","",IF(EO7="-","【-】","【"&amp;SUBSTITUTE(TEXT(EO7,"#,##0.00"),"-","△")&amp;"】"))</f>
        <v>【0.11】</v>
      </c>
    </row>
    <row r="7" spans="1:148" s="36" customFormat="1" x14ac:dyDescent="0.15">
      <c r="A7" s="28"/>
      <c r="B7" s="37">
        <v>2017</v>
      </c>
      <c r="C7" s="37">
        <v>22063</v>
      </c>
      <c r="D7" s="37">
        <v>46</v>
      </c>
      <c r="E7" s="37">
        <v>17</v>
      </c>
      <c r="F7" s="37">
        <v>5</v>
      </c>
      <c r="G7" s="37">
        <v>0</v>
      </c>
      <c r="H7" s="37" t="s">
        <v>108</v>
      </c>
      <c r="I7" s="37" t="s">
        <v>109</v>
      </c>
      <c r="J7" s="37" t="s">
        <v>110</v>
      </c>
      <c r="K7" s="37" t="s">
        <v>111</v>
      </c>
      <c r="L7" s="37" t="s">
        <v>112</v>
      </c>
      <c r="M7" s="37" t="s">
        <v>113</v>
      </c>
      <c r="N7" s="38" t="s">
        <v>114</v>
      </c>
      <c r="O7" s="38">
        <v>53.33</v>
      </c>
      <c r="P7" s="38">
        <v>12.39</v>
      </c>
      <c r="Q7" s="38">
        <v>95.33</v>
      </c>
      <c r="R7" s="38">
        <v>3972</v>
      </c>
      <c r="S7" s="38">
        <v>62296</v>
      </c>
      <c r="T7" s="38">
        <v>725.65</v>
      </c>
      <c r="U7" s="38">
        <v>85.85</v>
      </c>
      <c r="V7" s="38">
        <v>7667</v>
      </c>
      <c r="W7" s="38">
        <v>7.77</v>
      </c>
      <c r="X7" s="38">
        <v>986.74</v>
      </c>
      <c r="Y7" s="38">
        <v>89.8</v>
      </c>
      <c r="Z7" s="38">
        <v>95.69</v>
      </c>
      <c r="AA7" s="38">
        <v>97.21</v>
      </c>
      <c r="AB7" s="38">
        <v>96.77</v>
      </c>
      <c r="AC7" s="38">
        <v>100.77</v>
      </c>
      <c r="AD7" s="38">
        <v>93.62</v>
      </c>
      <c r="AE7" s="38">
        <v>97.53</v>
      </c>
      <c r="AF7" s="38">
        <v>99.64</v>
      </c>
      <c r="AG7" s="38">
        <v>99.66</v>
      </c>
      <c r="AH7" s="38">
        <v>100.95</v>
      </c>
      <c r="AI7" s="38">
        <v>100.96</v>
      </c>
      <c r="AJ7" s="38">
        <v>1618.47</v>
      </c>
      <c r="AK7" s="38">
        <v>1066.3900000000001</v>
      </c>
      <c r="AL7" s="38">
        <v>1087.93</v>
      </c>
      <c r="AM7" s="38">
        <v>1135.54</v>
      </c>
      <c r="AN7" s="38">
        <v>1128.5899999999999</v>
      </c>
      <c r="AO7" s="38">
        <v>280.08</v>
      </c>
      <c r="AP7" s="38">
        <v>223.09</v>
      </c>
      <c r="AQ7" s="38">
        <v>214.61</v>
      </c>
      <c r="AR7" s="38">
        <v>225.39</v>
      </c>
      <c r="AS7" s="38">
        <v>224.04</v>
      </c>
      <c r="AT7" s="38">
        <v>198.51</v>
      </c>
      <c r="AU7" s="38">
        <v>624.49</v>
      </c>
      <c r="AV7" s="38">
        <v>22.49</v>
      </c>
      <c r="AW7" s="38">
        <v>22.84</v>
      </c>
      <c r="AX7" s="38">
        <v>23.55</v>
      </c>
      <c r="AY7" s="38">
        <v>23.65</v>
      </c>
      <c r="AZ7" s="38">
        <v>124.2</v>
      </c>
      <c r="BA7" s="38">
        <v>33.03</v>
      </c>
      <c r="BB7" s="38">
        <v>29.45</v>
      </c>
      <c r="BC7" s="38">
        <v>31.84</v>
      </c>
      <c r="BD7" s="38">
        <v>29.91</v>
      </c>
      <c r="BE7" s="38">
        <v>32.86</v>
      </c>
      <c r="BF7" s="38">
        <v>1478.83</v>
      </c>
      <c r="BG7" s="38">
        <v>1481.05</v>
      </c>
      <c r="BH7" s="38">
        <v>1548.21</v>
      </c>
      <c r="BI7" s="38">
        <v>1636.39</v>
      </c>
      <c r="BJ7" s="38">
        <v>1591.15</v>
      </c>
      <c r="BK7" s="38">
        <v>1126.77</v>
      </c>
      <c r="BL7" s="38">
        <v>1044.8</v>
      </c>
      <c r="BM7" s="38">
        <v>1081.8</v>
      </c>
      <c r="BN7" s="38">
        <v>974.93</v>
      </c>
      <c r="BO7" s="38">
        <v>855.8</v>
      </c>
      <c r="BP7" s="38">
        <v>814.89</v>
      </c>
      <c r="BQ7" s="38">
        <v>132.28</v>
      </c>
      <c r="BR7" s="38">
        <v>61.38</v>
      </c>
      <c r="BS7" s="38">
        <v>64.89</v>
      </c>
      <c r="BT7" s="38">
        <v>67.89</v>
      </c>
      <c r="BU7" s="38">
        <v>76.66</v>
      </c>
      <c r="BV7" s="38">
        <v>50.9</v>
      </c>
      <c r="BW7" s="38">
        <v>50.82</v>
      </c>
      <c r="BX7" s="38">
        <v>52.19</v>
      </c>
      <c r="BY7" s="38">
        <v>55.32</v>
      </c>
      <c r="BZ7" s="38">
        <v>59.8</v>
      </c>
      <c r="CA7" s="38">
        <v>60.64</v>
      </c>
      <c r="CB7" s="38">
        <v>153.94999999999999</v>
      </c>
      <c r="CC7" s="38">
        <v>356.45</v>
      </c>
      <c r="CD7" s="38">
        <v>314.14</v>
      </c>
      <c r="CE7" s="38">
        <v>299.45</v>
      </c>
      <c r="CF7" s="38">
        <v>266.67</v>
      </c>
      <c r="CG7" s="38">
        <v>293.27</v>
      </c>
      <c r="CH7" s="38">
        <v>300.52</v>
      </c>
      <c r="CI7" s="38">
        <v>296.14</v>
      </c>
      <c r="CJ7" s="38">
        <v>283.17</v>
      </c>
      <c r="CK7" s="38">
        <v>263.76</v>
      </c>
      <c r="CL7" s="38">
        <v>255.52</v>
      </c>
      <c r="CM7" s="38">
        <v>37.71</v>
      </c>
      <c r="CN7" s="38">
        <v>36.729999999999997</v>
      </c>
      <c r="CO7" s="38">
        <v>36.14</v>
      </c>
      <c r="CP7" s="38">
        <v>36.96</v>
      </c>
      <c r="CQ7" s="38">
        <v>36.64</v>
      </c>
      <c r="CR7" s="38">
        <v>53.78</v>
      </c>
      <c r="CS7" s="38">
        <v>53.24</v>
      </c>
      <c r="CT7" s="38">
        <v>52.31</v>
      </c>
      <c r="CU7" s="38">
        <v>60.65</v>
      </c>
      <c r="CV7" s="38">
        <v>51.75</v>
      </c>
      <c r="CW7" s="38">
        <v>52.49</v>
      </c>
      <c r="CX7" s="38">
        <v>94.5</v>
      </c>
      <c r="CY7" s="38">
        <v>95.32</v>
      </c>
      <c r="CZ7" s="38">
        <v>95.48</v>
      </c>
      <c r="DA7" s="38">
        <v>95.38</v>
      </c>
      <c r="DB7" s="38">
        <v>95.46</v>
      </c>
      <c r="DC7" s="38">
        <v>84.06</v>
      </c>
      <c r="DD7" s="38">
        <v>84.07</v>
      </c>
      <c r="DE7" s="38">
        <v>84.32</v>
      </c>
      <c r="DF7" s="38">
        <v>84.58</v>
      </c>
      <c r="DG7" s="38">
        <v>84.84</v>
      </c>
      <c r="DH7" s="38">
        <v>85.49</v>
      </c>
      <c r="DI7" s="38">
        <v>19.86</v>
      </c>
      <c r="DJ7" s="38">
        <v>28.99</v>
      </c>
      <c r="DK7" s="38">
        <v>31.35</v>
      </c>
      <c r="DL7" s="38">
        <v>33.479999999999997</v>
      </c>
      <c r="DM7" s="38">
        <v>35.380000000000003</v>
      </c>
      <c r="DN7" s="38">
        <v>10.11</v>
      </c>
      <c r="DO7" s="38">
        <v>20.68</v>
      </c>
      <c r="DP7" s="38">
        <v>22.41</v>
      </c>
      <c r="DQ7" s="38">
        <v>22.9</v>
      </c>
      <c r="DR7" s="38">
        <v>24.87</v>
      </c>
      <c r="DS7" s="38">
        <v>24.07</v>
      </c>
      <c r="DT7" s="38">
        <v>0</v>
      </c>
      <c r="DU7" s="38">
        <v>0</v>
      </c>
      <c r="DV7" s="38">
        <v>0</v>
      </c>
      <c r="DW7" s="38">
        <v>0</v>
      </c>
      <c r="DX7" s="38">
        <v>0</v>
      </c>
      <c r="DY7" s="38">
        <v>0.08</v>
      </c>
      <c r="DZ7" s="38">
        <v>0.08</v>
      </c>
      <c r="EA7" s="38">
        <v>0</v>
      </c>
      <c r="EB7" s="38">
        <v>0</v>
      </c>
      <c r="EC7" s="38">
        <v>0</v>
      </c>
      <c r="ED7" s="38">
        <v>0</v>
      </c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0.03</v>
      </c>
      <c r="EK7" s="38">
        <v>0.02</v>
      </c>
      <c r="EL7" s="38">
        <v>0.01</v>
      </c>
      <c r="EM7" s="38">
        <v>2.0499999999999998</v>
      </c>
      <c r="EN7" s="38">
        <v>0.01</v>
      </c>
      <c r="EO7" s="38">
        <v>0.11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115</v>
      </c>
      <c r="C9" s="40" t="s">
        <v>116</v>
      </c>
      <c r="D9" s="40" t="s">
        <v>117</v>
      </c>
      <c r="E9" s="40" t="s">
        <v>118</v>
      </c>
      <c r="F9" s="40" t="s">
        <v>119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58</v>
      </c>
      <c r="B10" s="41">
        <f>DATEVALUE($B$6-4&amp;"年1月1日")</f>
        <v>41275</v>
      </c>
      <c r="C10" s="41">
        <f>DATEVALUE($B$6-3&amp;"年1月1日")</f>
        <v>41640</v>
      </c>
      <c r="D10" s="41">
        <f>DATEVALUE($B$6-2&amp;"年1月1日")</f>
        <v>42005</v>
      </c>
      <c r="E10" s="41">
        <f>DATEVALUE($B$6-1&amp;"年1月1日")</f>
        <v>42370</v>
      </c>
      <c r="F10" s="41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suido-044</cp:lastModifiedBy>
  <cp:lastPrinted>2019-01-29T00:42:51Z</cp:lastPrinted>
  <dcterms:created xsi:type="dcterms:W3CDTF">2018-12-03T08:54:35Z</dcterms:created>
  <dcterms:modified xsi:type="dcterms:W3CDTF">2019-01-29T00:42:54Z</dcterms:modified>
  <cp:category/>
</cp:coreProperties>
</file>