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Seisakuzaisei\kikaku2\【110】財政\財政係\公営企業関係\H31\31 公営企業に係る経営比較分析表（平成30年度決算）の公表について\3.HP用\経営比較分析表\"/>
    </mc:Choice>
  </mc:AlternateContent>
  <workbookProtection workbookAlgorithmName="SHA-512" workbookHashValue="PRl4BJO00qrYH7BauPu0H+uD0PylvD231W7dDOclx+v6UKJay+WZ1GBN27myHQMMdM9sKRSJRWw4J5zd2nUIFw==" workbookSaltValue="1WUHl5XmYgAzEljngmZVGA==" workbookSpinCount="100000" lockStructure="1"/>
  <bookViews>
    <workbookView xWindow="0" yWindow="0" windowWidth="28800" windowHeight="116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<sst xmlns="http://schemas.openxmlformats.org/spreadsheetml/2006/main" count="220" uniqueCount="108">
  <si>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</si>
  <si>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</si>
  <si>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</si>
  <si>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</si>
  <si>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</si>
  <si>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</si>
  <si>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</si>
  <si>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</si>
  <si>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</si>
  <si>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</si>
  <si>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</si>
  <si>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</si>
  <si>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</si>
  <si>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</si>
  <si>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</si>
  <si>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</si>
  <si>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</si>
  <si>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</si>
  <si>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</si>
  <si>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</si>
  <si>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</si>
  <si>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</si>
  <si>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</si>
  <si>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</si>
  <si>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</si>
  <si>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</si>
  <si>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</si>
  <si>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</si>
  <si>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</si>
  <si>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</si>
  <si>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</si>
  <si>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</si>
  <si>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</si>
  <si>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</si>
  <si>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</si>
  <si>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</si>
  <si>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</si>
  <si>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</si>
  <si>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</si>
  <si>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</si>
  <si>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</si>
  <si>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</si>
  <si>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</si>
  <si>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</si>
  <si>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</si>
  <si>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</si>
  <si>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</si>
  <si>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</si>
  <si>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</si>
  <si>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</si>
  <si>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</si>
  <si>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</si>
  <si>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</si>
  <si>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</si>
  <si>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</si>
  <si>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</si>
  <si>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</si>
  <si>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</si>
  <si>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</si>
  <si>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</si>
  <si>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</si>
  <si>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</si>
  <si>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</si>
  <si>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</si>
  <si>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</si>
  <si>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</si>
  <si>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</si>
  <si>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</si>
  <si>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</si>
  <si>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</si>
  <si>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</si>
  <si>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</si>
  <si>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</si>
  <si>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</si>
  <si>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</si>
  <si>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</si>
  <si>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</si>
  <si>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</si>
  <si>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</si>
  <si>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</si>
  <si>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</si>
  <si>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</si>
  <si>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</si>
  <si>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</si>
  <si>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</si>
  <si>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</si>
  <si>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</si>
  <si>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</si>
  <si>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</si>
  <si>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</si>
  <si>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</si>
  <si>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</si>
  <si>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</si>
  <si>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</si>
  <si>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</si>
  <si>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</si>
  <si>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</si>
  <si>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</si>
  <si>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</si>
  <si>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</si>
  <si>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</si>
  <si>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</si>
  <si>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</si>
  <si>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</si>
  <si>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</si>
  <si>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①有形固定資産減価償却率を見ると、類似団体と比較して老朽化は進んでいない状態と判断できる。
②管路経年化率を見ると、上昇傾向にあるが、類似団体と比較して下回っているので法定耐用年数を経過した管路は少ないと判断できる。
③管路更新率を見ると他の類似団体を上回っており、積極的に管路の更新が行われ、良好な状態にあると判断できる。</t>
    <phoneticPr fontId="4"/>
  </si>
  <si>
    <t xml:space="preserve">　経営の健全性及び効率性に係る指標から、経営状況はおおむね健全な状態であるといえ、今後も経営の健全性・効率性に務め事業運営を行う。
　また、給水人口や水需要が減少する中で、増大する老朽化施設の更新需要への対応についても流動比率や料金回収率など経営状況を示す各指標が類似団体平均値を下回っていること、企業債残高対給水収益比率や給水原価の高さから、今後もコスト削減に努めるとともに十和田市水道事業ビジョン2019に基づき優先順位を見定めながら効果的に老朽施設の更新に努める。
</t>
    <rPh sb="188" eb="192">
      <t>トワダシ</t>
    </rPh>
    <rPh sb="192" eb="194">
      <t>スイドウ</t>
    </rPh>
    <rPh sb="194" eb="196">
      <t>ジギョウ</t>
    </rPh>
    <phoneticPr fontId="4"/>
  </si>
  <si>
    <t>①経常収支比率は、前年度は浄水場の修繕事業や水道事業全体基本計画策定事業により営業費用が増大したため類似団体平均値を下回ったが、今年度は事業の一部が完了し、前年度より良好な結果となった。
②累積欠損金は発生しておらず、累積欠損金比率は０％となっている。
③流動比率は100％以上であるが、類似団体平均値を下回っている。今後も計画的な老朽施設の更新に必要な資金の確保による企業債借入額の増加が見込まれるため、流動比率の推移に注視する。
④企業債残高対給水収益比率は、各年度ともに類似団体より倍以上の高い水準となっているが平成29年度より減少傾向にある。今後老朽化した施設の更新等の財源として企業債借入額の増加が想定されるため注視する。
⑤前年度は浄水場の修繕事業や水道事業全体基本計画策定事業で営業費用が増大したため100％をやや下回ったが、今年度は事業の一部が完了し100％の目標値を満たした。
⑥給水原価は、各年度ともに類似団体平均値より高い水準となっているため、維持管理費の削減や経営の効率化に努める必要がある。
⑦施設利用率は、水需要の減少に合わせ効率的な水運用のための統廃合を進めたことから類似団体平均値を上回っており効果が表れている。
⑧有収率は、老朽管更新事業等による管路の計画的な更新や平成26年度から計画的に漏水調査を行い修繕を進めてきたことにより、近年では改善が見られ類似団体平均値を上回った。</t>
    <rPh sb="56" eb="57">
      <t>チ</t>
    </rPh>
    <rPh sb="64" eb="67">
      <t>コンネンド</t>
    </rPh>
    <rPh sb="68" eb="70">
      <t>ジギョウ</t>
    </rPh>
    <rPh sb="71" eb="73">
      <t>イチブ</t>
    </rPh>
    <rPh sb="74" eb="76">
      <t>カンリョウ</t>
    </rPh>
    <rPh sb="78" eb="81">
      <t>ゼンネンド</t>
    </rPh>
    <rPh sb="86" eb="88">
      <t>ケッカ</t>
    </rPh>
    <rPh sb="259" eb="261">
      <t>ヘイセイ</t>
    </rPh>
    <rPh sb="263" eb="265">
      <t>ネンド</t>
    </rPh>
    <rPh sb="267" eb="269">
      <t>ゲンショウ</t>
    </rPh>
    <rPh sb="269" eb="271">
      <t>ケイコウ</t>
    </rPh>
    <rPh sb="318" eb="319">
      <t>マエ</t>
    </rPh>
    <rPh sb="370" eb="373">
      <t>コンネンド</t>
    </rPh>
    <rPh sb="388" eb="391">
      <t>モクヒョウチ</t>
    </rPh>
    <rPh sb="392" eb="393">
      <t>ミ</t>
    </rPh>
    <rPh sb="543" eb="546">
      <t>ケイカクテキ</t>
    </rPh>
    <rPh sb="558" eb="561">
      <t>ケイカクテキ</t>
    </rPh>
    <rPh sb="567" eb="568">
      <t>オコナ</t>
    </rPh>
    <rPh sb="569" eb="571">
      <t>シュウゼン</t>
    </rPh>
    <rPh sb="572" eb="57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</si>
</sst>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0.85</c:v>
                </c:pt>
                <c:pt idx="2">
                  <c:v>3.36</c:v>
                </c:pt>
                <c:pt idx="3">
                  <c:v>1.93</c:v>
                </c:pt>
                <c:pt idx="4">
                  <c:v>0.82</c:v>
                </c:pt>
              </c:numCache>
            </c:numRef>
          </c:val>
          <c:extLst>
            <c:ext xmlns:c16="http://schemas.microsoft.com/office/drawing/2014/chart" uri="{C3380CC4-5D6E-409C-BE32-E72D297353CC}">
              <c16:uniqueId val="{00000000-7783-4597-A6E1-E47759EDA3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783-4597-A6E1-E47759EDA3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69.709999999999994</c:v>
                </c:pt>
                <c:pt idx="1">
                  <c:v>68.5</c:v>
                </c:pt>
                <c:pt idx="2">
                  <c:v>73.89</c:v>
                </c:pt>
                <c:pt idx="3">
                  <c:v>72.790000000000006</c:v>
                </c:pt>
                <c:pt idx="4">
                  <c:v>72.349999999999994</c:v>
                </c:pt>
              </c:numCache>
            </c:numRef>
          </c:val>
          <c:extLst>
            <c:ext xmlns:c16="http://schemas.microsoft.com/office/drawing/2014/chart" uri="{C3380CC4-5D6E-409C-BE32-E72D297353CC}">
              <c16:uniqueId val="{00000000-7DD2-4AC0-9D63-755FE5A152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DD2-4AC0-9D63-755FE5A152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84.84</c:v>
                </c:pt>
                <c:pt idx="1">
                  <c:v>86.07</c:v>
                </c:pt>
                <c:pt idx="2">
                  <c:v>87.04</c:v>
                </c:pt>
                <c:pt idx="3">
                  <c:v>87.63</c:v>
                </c:pt>
                <c:pt idx="4">
                  <c:v>87.87</c:v>
                </c:pt>
              </c:numCache>
            </c:numRef>
          </c:val>
          <c:extLst>
            <c:ext xmlns:c16="http://schemas.microsoft.com/office/drawing/2014/chart" uri="{C3380CC4-5D6E-409C-BE32-E72D297353CC}">
              <c16:uniqueId val="{00000000-E45C-4D04-962E-432822B1AA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45C-4D04-962E-432822B1AA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111.69</c:v>
                </c:pt>
                <c:pt idx="1">
                  <c:v>116.53</c:v>
                </c:pt>
                <c:pt idx="2">
                  <c:v>116.43</c:v>
                </c:pt>
                <c:pt idx="3">
                  <c:v>108.2</c:v>
                </c:pt>
                <c:pt idx="4">
                  <c:v>111.73</c:v>
                </c:pt>
              </c:numCache>
            </c:numRef>
          </c:val>
          <c:extLst>
            <c:ext xmlns:c16="http://schemas.microsoft.com/office/drawing/2014/chart" uri="{C3380CC4-5D6E-409C-BE32-E72D297353CC}">
              <c16:uniqueId val="{00000000-8F0B-47B4-8B03-AFF019C731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8F0B-47B4-8B03-AFF019C731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39.97</c:v>
                </c:pt>
                <c:pt idx="1">
                  <c:v>41.75</c:v>
                </c:pt>
                <c:pt idx="2">
                  <c:v>39.479999999999997</c:v>
                </c:pt>
                <c:pt idx="3">
                  <c:v>40.53</c:v>
                </c:pt>
                <c:pt idx="4">
                  <c:v>42.22</c:v>
                </c:pt>
              </c:numCache>
            </c:numRef>
          </c:val>
          <c:extLst>
            <c:ext xmlns:c16="http://schemas.microsoft.com/office/drawing/2014/chart" uri="{C3380CC4-5D6E-409C-BE32-E72D297353CC}">
              <c16:uniqueId val="{00000000-BDE7-414F-B498-1391C48ACE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BDE7-414F-B498-1391C48ACE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4.3</c:v>
                </c:pt>
                <c:pt idx="1">
                  <c:v>3.65</c:v>
                </c:pt>
                <c:pt idx="2">
                  <c:v>7.43</c:v>
                </c:pt>
                <c:pt idx="3">
                  <c:v>6.6</c:v>
                </c:pt>
                <c:pt idx="4">
                  <c:v>7.39</c:v>
                </c:pt>
              </c:numCache>
            </c:numRef>
          </c:val>
          <c:extLst>
            <c:ext xmlns:c16="http://schemas.microsoft.com/office/drawing/2014/chart" uri="{C3380CC4-5D6E-409C-BE32-E72D297353CC}">
              <c16:uniqueId val="{00000000-BEA0-4248-9508-D0EE7102A9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BEA0-4248-9508-D0EE7102A9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5C-4CF8-864C-E8BA4595C0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F5C-4CF8-864C-E8BA4595C0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318.88</c:v>
                </c:pt>
                <c:pt idx="1">
                  <c:v>280.14</c:v>
                </c:pt>
                <c:pt idx="2">
                  <c:v>232.78</c:v>
                </c:pt>
                <c:pt idx="3">
                  <c:v>199.45</c:v>
                </c:pt>
                <c:pt idx="4">
                  <c:v>196.07</c:v>
                </c:pt>
              </c:numCache>
            </c:numRef>
          </c:val>
          <c:extLst>
            <c:ext xmlns:c16="http://schemas.microsoft.com/office/drawing/2014/chart" uri="{C3380CC4-5D6E-409C-BE32-E72D297353CC}">
              <c16:uniqueId val="{00000000-1320-450A-9CE0-EEA367209F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1320-450A-9CE0-EEA367209F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724.48</c:v>
                </c:pt>
                <c:pt idx="1">
                  <c:v>702.4</c:v>
                </c:pt>
                <c:pt idx="2">
                  <c:v>705.98</c:v>
                </c:pt>
                <c:pt idx="3">
                  <c:v>673.24</c:v>
                </c:pt>
                <c:pt idx="4">
                  <c:v>625.16</c:v>
                </c:pt>
              </c:numCache>
            </c:numRef>
          </c:val>
          <c:extLst>
            <c:ext xmlns:c16="http://schemas.microsoft.com/office/drawing/2014/chart" uri="{C3380CC4-5D6E-409C-BE32-E72D297353CC}">
              <c16:uniqueId val="{00000000-CB00-4DBE-A43D-DEEABD7500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B00-4DBE-A43D-DEEABD7500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102.63</c:v>
                </c:pt>
                <c:pt idx="1">
                  <c:v>106.84</c:v>
                </c:pt>
                <c:pt idx="2">
                  <c:v>106.38</c:v>
                </c:pt>
                <c:pt idx="3">
                  <c:v>97.86</c:v>
                </c:pt>
                <c:pt idx="4">
                  <c:v>101.38</c:v>
                </c:pt>
              </c:numCache>
            </c:numRef>
          </c:val>
          <c:extLst>
            <c:ext xmlns:c16="http://schemas.microsoft.com/office/drawing/2014/chart" uri="{C3380CC4-5D6E-409C-BE32-E72D297353CC}">
              <c16:uniqueId val="{00000000-F9EF-4A86-AEF9-44E40B6F23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F9EF-4A86-AEF9-44E40B6F23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213.15</c:v>
                </c:pt>
                <c:pt idx="1">
                  <c:v>205.39</c:v>
                </c:pt>
                <c:pt idx="2">
                  <c:v>206.81</c:v>
                </c:pt>
                <c:pt idx="3">
                  <c:v>225.22</c:v>
                </c:pt>
                <c:pt idx="4">
                  <c:v>217.94</c:v>
                </c:pt>
              </c:numCache>
            </c:numRef>
          </c:val>
          <c:extLst>
            <c:ext xmlns:c16="http://schemas.microsoft.com/office/drawing/2014/chart" uri="{C3380CC4-5D6E-409C-BE32-E72D297353CC}">
              <c16:uniqueId val="{00000000-80C3-47F4-AC72-81FB93A830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0C3-47F4-AC72-81FB93A830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十和田市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61717</v>
      </c>
      <c r="AM8" s="60"/>
      <c r="AN8" s="60"/>
      <c r="AO8" s="60"/>
      <c r="AP8" s="60"/>
      <c r="AQ8" s="60"/>
      <c r="AR8" s="60"/>
      <c r="AS8" s="60"/>
      <c r="AT8" s="51">
        <f>データ!$S$6</f>
        <v>725.65</v>
      </c>
      <c r="AU8" s="52"/>
      <c r="AV8" s="52"/>
      <c r="AW8" s="52"/>
      <c r="AX8" s="52"/>
      <c r="AY8" s="52"/>
      <c r="AZ8" s="52"/>
      <c r="BA8" s="52"/>
      <c r="BB8" s="53">
        <f>データ!$T$6</f>
        <v>85.05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54.46</v>
      </c>
      <c r="J10" s="52"/>
      <c r="K10" s="52"/>
      <c r="L10" s="52"/>
      <c r="M10" s="52"/>
      <c r="N10" s="52"/>
      <c r="O10" s="63"/>
      <c r="P10" s="53">
        <f>データ!$P$6</f>
        <v>98.44</v>
      </c>
      <c r="Q10" s="53"/>
      <c r="R10" s="53"/>
      <c r="S10" s="53"/>
      <c r="T10" s="53"/>
      <c r="U10" s="53"/>
      <c r="V10" s="53"/>
      <c r="W10" s="60">
        <f>データ!$Q$6</f>
        <v>3963</v>
      </c>
      <c r="X10" s="60"/>
      <c r="Y10" s="60"/>
      <c r="Z10" s="60"/>
      <c r="AA10" s="60"/>
      <c r="AB10" s="60"/>
      <c r="AC10" s="60"/>
      <c r="AD10" s="2"/>
      <c r="AE10" s="2"/>
      <c r="AF10" s="2"/>
      <c r="AG10" s="2"/>
      <c r="AH10" s="4"/>
      <c r="AI10" s="4"/>
      <c r="AJ10" s="4"/>
      <c r="AK10" s="4"/>
      <c r="AL10" s="60">
        <f>データ!$U$6</f>
        <v>60254</v>
      </c>
      <c r="AM10" s="60"/>
      <c r="AN10" s="60"/>
      <c r="AO10" s="60"/>
      <c r="AP10" s="60"/>
      <c r="AQ10" s="60"/>
      <c r="AR10" s="60"/>
      <c r="AS10" s="60"/>
      <c r="AT10" s="51">
        <f>データ!$V$6</f>
        <v>142.83000000000001</v>
      </c>
      <c r="AU10" s="52"/>
      <c r="AV10" s="52"/>
      <c r="AW10" s="52"/>
      <c r="AX10" s="52"/>
      <c r="AY10" s="52"/>
      <c r="AZ10" s="52"/>
      <c r="BA10" s="52"/>
      <c r="BB10" s="53">
        <f>データ!$W$6</f>
        <v>421.86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HWZPaiLK/JV5F6iP4WcXQ0aRULS5FiBB0Um7Go0zT/Wz3/fBeyViyUIiMywesfK2Z5YNw2btnRLsY08GkyMQ==" saltValue="Wd6BJceTwvO9HvE8ZstE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22063</v>
      </c>
      <c r="D6" s="34">
        <f t="shared" si="3"/>
        <v>46</v>
      </c>
      <c r="E6" s="34">
        <f t="shared" si="3"/>
        <v>1</v>
      </c>
      <c r="F6" s="34">
        <f t="shared" si="3"/>
        <v>0</v>
      </c>
      <c r="G6" s="34">
        <f t="shared" si="3"/>
        <v>1</v>
      </c>
      <c r="H6" s="34" t="str">
        <f t="shared" si="3"/>
        <v>青森県　十和田市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54.46</v>
      </c>
      <c r="P6" s="35">
        <f t="shared" si="3"/>
        <v>98.44</v>
      </c>
      <c r="Q6" s="35">
        <f t="shared" si="3"/>
        <v>3963</v>
      </c>
      <c r="R6" s="35">
        <f t="shared" si="3"/>
        <v>61717</v>
      </c>
      <c r="S6" s="35">
        <f t="shared" si="3"/>
        <v>725.65</v>
      </c>
      <c r="T6" s="35">
        <f t="shared" si="3"/>
        <v>85.05</v>
      </c>
      <c r="U6" s="35">
        <f t="shared" si="3"/>
        <v>60254</v>
      </c>
      <c r="V6" s="35">
        <f t="shared" si="3"/>
        <v>142.83000000000001</v>
      </c>
      <c r="W6" s="35">
        <f t="shared" si="3"/>
        <v>421.86</v>
      </c>
      <c r="X6" s="36">
        <f>IF(X7="",NA(),X7)</f>
        <v>111.69</v>
      </c>
      <c r="Y6" s="36">
        <f t="shared" ref="Y6:AG6" si="4">IF(Y7="",NA(),Y7)</f>
        <v>116.53</v>
      </c>
      <c r="Z6" s="36">
        <f t="shared" si="4"/>
        <v>116.43</v>
      </c>
      <c r="AA6" s="36">
        <f t="shared" si="4"/>
        <v>108.2</v>
      </c>
      <c r="AB6" s="36">
        <f t="shared" si="4"/>
        <v>111.73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318.88</v>
      </c>
      <c r="AU6" s="36">
        <f t="shared" ref="AU6:BC6" si="6">IF(AU7="",NA(),AU7)</f>
        <v>280.14</v>
      </c>
      <c r="AV6" s="36">
        <f t="shared" si="6"/>
        <v>232.78</v>
      </c>
      <c r="AW6" s="36">
        <f t="shared" si="6"/>
        <v>199.45</v>
      </c>
      <c r="AX6" s="36">
        <f t="shared" si="6"/>
        <v>196.07</v>
      </c>
      <c r="AY6" s="36">
        <f t="shared" si="6"/>
        <v>335.95</v>
      </c>
      <c r="AZ6" s="36">
        <f t="shared" si="6"/>
        <v>346.59</v>
      </c>
      <c r="BA6" s="36">
        <f t="shared" si="6"/>
        <v>357.82</v>
      </c>
      <c r="BB6" s="36">
        <f t="shared" si="6"/>
        <v>355.5</v>
      </c>
      <c r="BC6" s="36">
        <f t="shared" si="6"/>
        <v>349.83</v>
      </c>
      <c r="BD6" s="35" t="str">
        <f>IF(BD7="","",IF(BD7="-","【-】","【"&amp;SUBSTITUTE(TEXT(BD7,"#,##0.00"),"-","△")&amp;"】"))</f>
        <v>【261.93】</v>
      </c>
      <c r="BE6" s="36">
        <f>IF(BE7="",NA(),BE7)</f>
        <v>724.48</v>
      </c>
      <c r="BF6" s="36">
        <f t="shared" ref="BF6:BN6" si="7">IF(BF7="",NA(),BF7)</f>
        <v>702.4</v>
      </c>
      <c r="BG6" s="36">
        <f t="shared" si="7"/>
        <v>705.98</v>
      </c>
      <c r="BH6" s="36">
        <f t="shared" si="7"/>
        <v>673.24</v>
      </c>
      <c r="BI6" s="36">
        <f t="shared" si="7"/>
        <v>625.16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102.63</v>
      </c>
      <c r="BQ6" s="36">
        <f t="shared" ref="BQ6:BY6" si="8">IF(BQ7="",NA(),BQ7)</f>
        <v>106.84</v>
      </c>
      <c r="BR6" s="36">
        <f t="shared" si="8"/>
        <v>106.38</v>
      </c>
      <c r="BS6" s="36">
        <f t="shared" si="8"/>
        <v>97.86</v>
      </c>
      <c r="BT6" s="36">
        <f t="shared" si="8"/>
        <v>101.38</v>
      </c>
      <c r="BU6" s="36">
        <f t="shared" si="8"/>
        <v>105.21</v>
      </c>
      <c r="BV6" s="36">
        <f t="shared" si="8"/>
        <v>105.71</v>
      </c>
      <c r="BW6" s="36">
        <f t="shared" si="8"/>
        <v>106.01</v>
      </c>
      <c r="BX6" s="36">
        <f t="shared" si="8"/>
        <v>104.57</v>
      </c>
      <c r="BY6" s="36">
        <f t="shared" si="8"/>
        <v>103.54</v>
      </c>
      <c r="BZ6" s="35" t="str">
        <f>IF(BZ7="","",IF(BZ7="-","【-】","【"&amp;SUBSTITUTE(TEXT(BZ7,"#,##0.00"),"-","△")&amp;"】"))</f>
        <v>【103.91】</v>
      </c>
      <c r="CA6" s="36">
        <f>IF(CA7="",NA(),CA7)</f>
        <v>213.15</v>
      </c>
      <c r="CB6" s="36">
        <f t="shared" ref="CB6:CJ6" si="9">IF(CB7="",NA(),CB7)</f>
        <v>205.39</v>
      </c>
      <c r="CC6" s="36">
        <f t="shared" si="9"/>
        <v>206.81</v>
      </c>
      <c r="CD6" s="36">
        <f t="shared" si="9"/>
        <v>225.22</v>
      </c>
      <c r="CE6" s="36">
        <f t="shared" si="9"/>
        <v>217.94</v>
      </c>
      <c r="CF6" s="36">
        <f t="shared" si="9"/>
        <v>162.59</v>
      </c>
      <c r="CG6" s="36">
        <f t="shared" si="9"/>
        <v>162.15</v>
      </c>
      <c r="CH6" s="36">
        <f t="shared" si="9"/>
        <v>162.24</v>
      </c>
      <c r="CI6" s="36">
        <f t="shared" si="9"/>
        <v>165.47</v>
      </c>
      <c r="CJ6" s="36">
        <f t="shared" si="9"/>
        <v>167.46</v>
      </c>
      <c r="CK6" s="35" t="str">
        <f>IF(CK7="","",IF(CK7="-","【-】","【"&amp;SUBSTITUTE(TEXT(CK7,"#,##0.00"),"-","△")&amp;"】"))</f>
        <v>【167.11】</v>
      </c>
      <c r="CL6" s="36">
        <f>IF(CL7="",NA(),CL7)</f>
        <v>69.709999999999994</v>
      </c>
      <c r="CM6" s="36">
        <f t="shared" ref="CM6:CU6" si="10">IF(CM7="",NA(),CM7)</f>
        <v>68.5</v>
      </c>
      <c r="CN6" s="36">
        <f t="shared" si="10"/>
        <v>73.89</v>
      </c>
      <c r="CO6" s="36">
        <f t="shared" si="10"/>
        <v>72.790000000000006</v>
      </c>
      <c r="CP6" s="36">
        <f t="shared" si="10"/>
        <v>72.349999999999994</v>
      </c>
      <c r="CQ6" s="36">
        <f t="shared" si="10"/>
        <v>59.17</v>
      </c>
      <c r="CR6" s="36">
        <f t="shared" si="10"/>
        <v>59.34</v>
      </c>
      <c r="CS6" s="36">
        <f t="shared" si="10"/>
        <v>59.11</v>
      </c>
      <c r="CT6" s="36">
        <f t="shared" si="10"/>
        <v>59.74</v>
      </c>
      <c r="CU6" s="36">
        <f t="shared" si="10"/>
        <v>59.46</v>
      </c>
      <c r="CV6" s="35" t="str">
        <f>IF(CV7="","",IF(CV7="-","【-】","【"&amp;SUBSTITUTE(TEXT(CV7,"#,##0.00"),"-","△")&amp;"】"))</f>
        <v>【60.27】</v>
      </c>
      <c r="CW6" s="36">
        <f>IF(CW7="",NA(),CW7)</f>
        <v>84.84</v>
      </c>
      <c r="CX6" s="36">
        <f t="shared" ref="CX6:DF6" si="11">IF(CX7="",NA(),CX7)</f>
        <v>86.07</v>
      </c>
      <c r="CY6" s="36">
        <f t="shared" si="11"/>
        <v>87.04</v>
      </c>
      <c r="CZ6" s="36">
        <f t="shared" si="11"/>
        <v>87.63</v>
      </c>
      <c r="DA6" s="36">
        <f t="shared" si="11"/>
        <v>87.87</v>
      </c>
      <c r="DB6" s="36">
        <f t="shared" si="11"/>
        <v>87.6</v>
      </c>
      <c r="DC6" s="36">
        <f t="shared" si="11"/>
        <v>87.74</v>
      </c>
      <c r="DD6" s="36">
        <f t="shared" si="11"/>
        <v>87.91</v>
      </c>
      <c r="DE6" s="36">
        <f t="shared" si="11"/>
        <v>87.28</v>
      </c>
      <c r="DF6" s="36">
        <f t="shared" si="11"/>
        <v>87.41</v>
      </c>
      <c r="DG6" s="35" t="str">
        <f>IF(DG7="","",IF(DG7="-","【-】","【"&amp;SUBSTITUTE(TEXT(DG7,"#,##0.00"),"-","△")&amp;"】"))</f>
        <v>【89.92】</v>
      </c>
      <c r="DH6" s="36">
        <f>IF(DH7="",NA(),DH7)</f>
        <v>39.97</v>
      </c>
      <c r="DI6" s="36">
        <f t="shared" ref="DI6:DQ6" si="12">IF(DI7="",NA(),DI7)</f>
        <v>41.75</v>
      </c>
      <c r="DJ6" s="36">
        <f t="shared" si="12"/>
        <v>39.479999999999997</v>
      </c>
      <c r="DK6" s="36">
        <f t="shared" si="12"/>
        <v>40.53</v>
      </c>
      <c r="DL6" s="36">
        <f t="shared" si="12"/>
        <v>42.22</v>
      </c>
      <c r="DM6" s="36">
        <f t="shared" si="12"/>
        <v>45.25</v>
      </c>
      <c r="DN6" s="36">
        <f t="shared" si="12"/>
        <v>46.27</v>
      </c>
      <c r="DO6" s="36">
        <f t="shared" si="12"/>
        <v>46.88</v>
      </c>
      <c r="DP6" s="36">
        <f t="shared" si="12"/>
        <v>46.94</v>
      </c>
      <c r="DQ6" s="36">
        <f t="shared" si="12"/>
        <v>47.62</v>
      </c>
      <c r="DR6" s="35" t="str">
        <f>IF(DR7="","",IF(DR7="-","【-】","【"&amp;SUBSTITUTE(TEXT(DR7,"#,##0.00"),"-","△")&amp;"】"))</f>
        <v>【48.85】</v>
      </c>
      <c r="DS6" s="36">
        <f>IF(DS7="",NA(),DS7)</f>
        <v>4.3</v>
      </c>
      <c r="DT6" s="36">
        <f t="shared" ref="DT6:EB6" si="13">IF(DT7="",NA(),DT7)</f>
        <v>3.65</v>
      </c>
      <c r="DU6" s="36">
        <f t="shared" si="13"/>
        <v>7.43</v>
      </c>
      <c r="DV6" s="36">
        <f t="shared" si="13"/>
        <v>6.6</v>
      </c>
      <c r="DW6" s="36">
        <f t="shared" si="13"/>
        <v>7.39</v>
      </c>
      <c r="DX6" s="36">
        <f t="shared" si="13"/>
        <v>10.71</v>
      </c>
      <c r="DY6" s="36">
        <f t="shared" si="13"/>
        <v>10.93</v>
      </c>
      <c r="DZ6" s="36">
        <f t="shared" si="13"/>
        <v>13.39</v>
      </c>
      <c r="EA6" s="36">
        <f t="shared" si="13"/>
        <v>14.48</v>
      </c>
      <c r="EB6" s="36">
        <f t="shared" si="13"/>
        <v>16.27</v>
      </c>
      <c r="EC6" s="35" t="str">
        <f>IF(EC7="","",IF(EC7="-","【-】","【"&amp;SUBSTITUTE(TEXT(EC7,"#,##0.00"),"-","△")&amp;"】"))</f>
        <v>【17.80】</v>
      </c>
      <c r="ED6" s="36">
        <f>IF(ED7="",NA(),ED7)</f>
        <v>0.92</v>
      </c>
      <c r="EE6" s="36">
        <f t="shared" ref="EE6:EM6" si="14">IF(EE7="",NA(),EE7)</f>
        <v>0.85</v>
      </c>
      <c r="EF6" s="36">
        <f t="shared" si="14"/>
        <v>3.36</v>
      </c>
      <c r="EG6" s="36">
        <f t="shared" si="14"/>
        <v>1.93</v>
      </c>
      <c r="EH6" s="36">
        <f t="shared" si="14"/>
        <v>0.82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22063</v>
      </c>
      <c r="D7" s="38">
        <v>46</v>
      </c>
      <c r="E7" s="38">
        <v>1</v>
      </c>
      <c r="F7" s="38">
        <v>0</v>
      </c>
      <c r="G7" s="38">
        <v>1</v>
      </c>
      <c r="H7" s="38" t="s">
        <v>93</v>
      </c>
      <c r="I7" s="38" t="s">
        <v>94</v>
      </c>
      <c r="J7" s="38" t="s">
        <v>95</v>
      </c>
      <c r="K7" s="38" t="s">
        <v>96</v>
      </c>
      <c r="L7" s="38" t="s">
        <v>97</v>
      </c>
      <c r="M7" s="38" t="s">
        <v>98</v>
      </c>
      <c r="N7" s="39" t="s">
        <v>99</v>
      </c>
      <c r="O7" s="39">
        <v>54.46</v>
      </c>
      <c r="P7" s="39">
        <v>98.44</v>
      </c>
      <c r="Q7" s="39">
        <v>3963</v>
      </c>
      <c r="R7" s="39">
        <v>61717</v>
      </c>
      <c r="S7" s="39">
        <v>725.65</v>
      </c>
      <c r="T7" s="39">
        <v>85.05</v>
      </c>
      <c r="U7" s="39">
        <v>60254</v>
      </c>
      <c r="V7" s="39">
        <v>142.83000000000001</v>
      </c>
      <c r="W7" s="39">
        <v>421.86</v>
      </c>
      <c r="X7" s="39">
        <v>111.69</v>
      </c>
      <c r="Y7" s="39">
        <v>116.53</v>
      </c>
      <c r="Z7" s="39">
        <v>116.43</v>
      </c>
      <c r="AA7" s="39">
        <v>108.2</v>
      </c>
      <c r="AB7" s="39">
        <v>111.73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318.88</v>
      </c>
      <c r="AU7" s="39">
        <v>280.14</v>
      </c>
      <c r="AV7" s="39">
        <v>232.78</v>
      </c>
      <c r="AW7" s="39">
        <v>199.45</v>
      </c>
      <c r="AX7" s="39">
        <v>196.07</v>
      </c>
      <c r="AY7" s="39">
        <v>335.95</v>
      </c>
      <c r="AZ7" s="39">
        <v>346.59</v>
      </c>
      <c r="BA7" s="39">
        <v>357.82</v>
      </c>
      <c r="BB7" s="39">
        <v>355.5</v>
      </c>
      <c r="BC7" s="39">
        <v>349.83</v>
      </c>
      <c r="BD7" s="39">
        <v>261.93</v>
      </c>
      <c r="BE7" s="39">
        <v>724.48</v>
      </c>
      <c r="BF7" s="39">
        <v>702.4</v>
      </c>
      <c r="BG7" s="39">
        <v>705.98</v>
      </c>
      <c r="BH7" s="39">
        <v>673.24</v>
      </c>
      <c r="BI7" s="39">
        <v>625.16</v>
      </c>
      <c r="BJ7" s="39">
        <v>319.82</v>
      </c>
      <c r="BK7" s="39">
        <v>312.02999999999997</v>
      </c>
      <c r="BL7" s="39">
        <v>307.45999999999998</v>
      </c>
      <c r="BM7" s="39">
        <v>312.58</v>
      </c>
      <c r="BN7" s="39">
        <v>314.87</v>
      </c>
      <c r="BO7" s="39">
        <v>270.45999999999998</v>
      </c>
      <c r="BP7" s="39">
        <v>102.63</v>
      </c>
      <c r="BQ7" s="39">
        <v>106.84</v>
      </c>
      <c r="BR7" s="39">
        <v>106.38</v>
      </c>
      <c r="BS7" s="39">
        <v>97.86</v>
      </c>
      <c r="BT7" s="39">
        <v>101.38</v>
      </c>
      <c r="BU7" s="39">
        <v>105.21</v>
      </c>
      <c r="BV7" s="39">
        <v>105.71</v>
      </c>
      <c r="BW7" s="39">
        <v>106.01</v>
      </c>
      <c r="BX7" s="39">
        <v>104.57</v>
      </c>
      <c r="BY7" s="39">
        <v>103.54</v>
      </c>
      <c r="BZ7" s="39">
        <v>103.91</v>
      </c>
      <c r="CA7" s="39">
        <v>213.15</v>
      </c>
      <c r="CB7" s="39">
        <v>205.39</v>
      </c>
      <c r="CC7" s="39">
        <v>206.81</v>
      </c>
      <c r="CD7" s="39">
        <v>225.22</v>
      </c>
      <c r="CE7" s="39">
        <v>217.94</v>
      </c>
      <c r="CF7" s="39">
        <v>162.59</v>
      </c>
      <c r="CG7" s="39">
        <v>162.15</v>
      </c>
      <c r="CH7" s="39">
        <v>162.24</v>
      </c>
      <c r="CI7" s="39">
        <v>165.47</v>
      </c>
      <c r="CJ7" s="39">
        <v>167.46</v>
      </c>
      <c r="CK7" s="39">
        <v>167.11</v>
      </c>
      <c r="CL7" s="39">
        <v>69.709999999999994</v>
      </c>
      <c r="CM7" s="39">
        <v>68.5</v>
      </c>
      <c r="CN7" s="39">
        <v>73.89</v>
      </c>
      <c r="CO7" s="39">
        <v>72.790000000000006</v>
      </c>
      <c r="CP7" s="39">
        <v>72.349999999999994</v>
      </c>
      <c r="CQ7" s="39">
        <v>59.17</v>
      </c>
      <c r="CR7" s="39">
        <v>59.34</v>
      </c>
      <c r="CS7" s="39">
        <v>59.11</v>
      </c>
      <c r="CT7" s="39">
        <v>59.74</v>
      </c>
      <c r="CU7" s="39">
        <v>59.46</v>
      </c>
      <c r="CV7" s="39">
        <v>60.27</v>
      </c>
      <c r="CW7" s="39">
        <v>84.84</v>
      </c>
      <c r="CX7" s="39">
        <v>86.07</v>
      </c>
      <c r="CY7" s="39">
        <v>87.04</v>
      </c>
      <c r="CZ7" s="39">
        <v>87.63</v>
      </c>
      <c r="DA7" s="39">
        <v>87.87</v>
      </c>
      <c r="DB7" s="39">
        <v>87.6</v>
      </c>
      <c r="DC7" s="39">
        <v>87.74</v>
      </c>
      <c r="DD7" s="39">
        <v>87.91</v>
      </c>
      <c r="DE7" s="39">
        <v>87.28</v>
      </c>
      <c r="DF7" s="39">
        <v>87.41</v>
      </c>
      <c r="DG7" s="39">
        <v>89.92</v>
      </c>
      <c r="DH7" s="39">
        <v>39.97</v>
      </c>
      <c r="DI7" s="39">
        <v>41.75</v>
      </c>
      <c r="DJ7" s="39">
        <v>39.479999999999997</v>
      </c>
      <c r="DK7" s="39">
        <v>40.53</v>
      </c>
      <c r="DL7" s="39">
        <v>42.22</v>
      </c>
      <c r="DM7" s="39">
        <v>45.25</v>
      </c>
      <c r="DN7" s="39">
        <v>46.27</v>
      </c>
      <c r="DO7" s="39">
        <v>46.88</v>
      </c>
      <c r="DP7" s="39">
        <v>46.94</v>
      </c>
      <c r="DQ7" s="39">
        <v>47.62</v>
      </c>
      <c r="DR7" s="39">
        <v>48.85</v>
      </c>
      <c r="DS7" s="39">
        <v>4.3</v>
      </c>
      <c r="DT7" s="39">
        <v>3.65</v>
      </c>
      <c r="DU7" s="39">
        <v>7.43</v>
      </c>
      <c r="DV7" s="39">
        <v>6.6</v>
      </c>
      <c r="DW7" s="39">
        <v>7.39</v>
      </c>
      <c r="DX7" s="39">
        <v>10.71</v>
      </c>
      <c r="DY7" s="39">
        <v>10.93</v>
      </c>
      <c r="DZ7" s="39">
        <v>13.39</v>
      </c>
      <c r="EA7" s="39">
        <v>14.48</v>
      </c>
      <c r="EB7" s="39">
        <v>16.27</v>
      </c>
      <c r="EC7" s="39">
        <v>17.8</v>
      </c>
      <c r="ED7" s="39">
        <v>0.92</v>
      </c>
      <c r="EE7" s="39">
        <v>0.85</v>
      </c>
      <c r="EF7" s="39">
        <v>3.36</v>
      </c>
      <c r="EG7" s="39">
        <v>1.93</v>
      </c>
      <c r="EH7" s="39">
        <v>0.82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twpc541</cp:lastModifiedBy>
  <cp:lastPrinted>2020-03-10T07:21:46Z</cp:lastPrinted>
  <dcterms:created xsi:type="dcterms:W3CDTF">2019-12-05T04:08:23Z</dcterms:created>
  <dcterms:modified xsi:type="dcterms:W3CDTF">2020-03-10T07:21:46Z</dcterms:modified>
  <cp:category/>
</cp:coreProperties>
</file>