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C:\Users\201op\Desktop\新しいフォルダー (2)\"/>
    </mc:Choice>
  </mc:AlternateContent>
  <xr:revisionPtr revIDLastSave="0" documentId="13_ncr:1_{68DF5FF6-D69C-42B5-BC40-3460E6959355}" xr6:coauthVersionLast="36" xr6:coauthVersionMax="36" xr10:uidLastSave="{00000000-0000-0000-0000-000000000000}"/>
  <bookViews>
    <workbookView xWindow="0" yWindow="0" windowWidth="19065" windowHeight="9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AM35" i="10" l="1"/>
  <c r="AM36" i="10" s="1"/>
  <c r="BE34" i="10"/>
  <c r="BW34" i="10" s="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<sst xmlns="http://schemas.openxmlformats.org/spreadsheetml/2006/main" count="1102" uniqueCount="607">
  <si>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</si>
  <si>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</si>
  <si>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</si>
  <si>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</si>
  <si>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</si>
  <si>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</si>
  <si>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</si>
  <si>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</si>
  <si>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</si>
  <si>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</si>
  <si>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</si>
  <si>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</si>
  <si>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</si>
  <si>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</si>
  <si>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</si>
  <si>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</si>
  <si>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</si>
  <si>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</si>
  <si>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</si>
  <si>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</si>
  <si>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</si>
  <si>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</si>
  <si>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</si>
  <si>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</si>
  <si>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</si>
  <si>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</si>
  <si>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</si>
  <si>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</si>
  <si>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</si>
  <si>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</si>
  <si>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</si>
  <si>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</si>
  <si>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</si>
  <si>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</si>
  <si>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</si>
  <si>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</si>
  <si>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</si>
  <si>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</si>
  <si>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</si>
  <si>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</si>
  <si>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</si>
  <si>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</si>
  <si>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</si>
  <si>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</si>
  <si>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</si>
  <si>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</si>
  <si>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</si>
  <si>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</si>
  <si>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</si>
  <si>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</si>
  <si>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</si>
  <si>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</si>
  <si>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</si>
  <si>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</si>
  <si>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</si>
  <si>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</si>
  <si>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</si>
  <si>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</si>
  <si>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</si>
  <si>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</si>
  <si>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</si>
  <si>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</si>
  <si>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</si>
  <si>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</si>
  <si>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</si>
  <si>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</si>
  <si>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</si>
  <si>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</si>
  <si>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</si>
  <si>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</si>
  <si>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</si>
  <si>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</si>
  <si>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</si>
  <si>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</si>
  <si>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</si>
  <si>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</si>
  <si>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</si>
  <si>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</si>
  <si>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</si>
  <si>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</si>
  <si>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</si>
  <si>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</si>
  <si>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</si>
  <si>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</si>
  <si>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</si>
  <si>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</si>
  <si>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</si>
  <si>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</si>
  <si>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</si>
  <si>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</si>
  <si>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</si>
  <si>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</si>
  <si>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</si>
  <si>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</si>
  <si>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</si>
  <si>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</si>
  <si>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</si>
  <si>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</si>
  <si>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十和田市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</si>
  <si>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</si>
  <si>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</si>
  <si>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</si>
  <si>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</si>
  <si>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</si>
  <si>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</si>
  <si>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</si>
  <si>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</si>
  <si>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</si>
  <si>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</si>
  <si>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</si>
  <si>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</si>
  <si>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</si>
  <si>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</si>
  <si>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</si>
  <si>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</si>
  <si>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</si>
  <si>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</si>
  <si>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</si>
  <si>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</si>
  <si>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</si>
  <si>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</si>
  <si>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</si>
  <si>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</si>
  <si>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</si>
  <si>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</si>
  <si>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</si>
  <si>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</si>
  <si>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</si>
  <si>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</si>
  <si>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</si>
  <si>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</si>
  <si>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</si>
  <si>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</si>
  <si>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</si>
  <si>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</si>
  <si>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</si>
  <si>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</si>
  <si>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</si>
  <si>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</si>
  <si>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</si>
  <si>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</si>
  <si>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</si>
  <si>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</si>
  <si>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</si>
  <si>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</si>
  <si>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</si>
  <si>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</si>
  <si>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</si>
  <si>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</si>
  <si>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</si>
  <si>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</si>
  <si>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</si>
  <si>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</si>
  <si>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</si>
  <si>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</si>
  <si>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</si>
  <si>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</si>
  <si>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</si>
  <si>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</si>
  <si>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</si>
  <si>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</si>
  <si>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</si>
  <si>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</si>
  <si>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</si>
  <si>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</si>
  <si>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</si>
  <si>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</si>
  <si>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</si>
  <si>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</si>
  <si>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</si>
  <si>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</si>
  <si>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</si>
  <si>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</si>
  <si>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</si>
  <si>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</si>
  <si>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</si>
  <si>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</si>
  <si>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</si>
  <si>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</si>
  <si>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</si>
  <si>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</si>
  <si>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</si>
  <si>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</si>
  <si>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</si>
  <si>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</si>
  <si>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</si>
  <si>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</si>
  <si>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</si>
  <si>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</si>
  <si>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</si>
  <si>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</si>
  <si>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</si>
  <si>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</si>
  <si>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</si>
  <si>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</si>
  <si>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</si>
  <si>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</si>
  <si>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</si>
  <si>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</si>
  <si>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</si>
  <si>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</si>
  <si>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</si>
  <si>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</si>
  <si>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</si>
  <si>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</si>
  <si>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</si>
  <si>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</si>
  <si>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</si>
  <si>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</si>
  <si>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</si>
  <si>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</si>
  <si>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</si>
  <si>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</si>
  <si>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</si>
  <si>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青森県十和田市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</si>
  <si>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</si>
  <si>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</si>
  <si>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</si>
  <si>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</si>
  <si>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</si>
  <si>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</si>
  <si>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</si>
  <si>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</si>
  <si>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</si>
  <si>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</si>
  <si>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</si>
  <si>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</si>
  <si>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</si>
  <si>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</si>
  <si>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</si>
  <si>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</si>
  <si>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</si>
  <si>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</si>
  <si>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</si>
  <si>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</si>
  <si>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</si>
  <si>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</si>
  <si>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</si>
  <si>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</si>
  <si>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</si>
  <si>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</si>
  <si>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</si>
  <si>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</si>
  <si>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</si>
  <si>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</si>
  <si>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</si>
  <si>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</si>
  <si>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</si>
  <si>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</si>
  <si>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</si>
  <si>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</si>
  <si>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</si>
  <si>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</si>
  <si>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</si>
  <si>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</si>
  <si>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</si>
  <si>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</si>
  <si>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</si>
  <si>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</si>
  <si>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</si>
  <si>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</si>
  <si>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</si>
  <si>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</si>
  <si>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</si>
  <si>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</si>
  <si>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</si>
  <si>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</si>
  <si>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</si>
  <si>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</si>
  <si>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</si>
  <si>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</si>
  <si>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</si>
  <si>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</si>
  <si>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</si>
  <si>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</si>
  <si>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</si>
  <si>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</si>
  <si>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</si>
  <si>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</si>
  <si>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</si>
  <si>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</si>
  <si>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</si>
  <si>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</si>
  <si>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</si>
  <si>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</si>
  <si>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</si>
  <si>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</si>
  <si>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</si>
  <si>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</si>
  <si>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</si>
  <si>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</si>
  <si>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</si>
  <si>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</si>
  <si>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</si>
  <si>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</si>
  <si>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</si>
  <si>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</si>
  <si>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</si>
  <si>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</si>
  <si>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</si>
  <si>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</si>
  <si>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</si>
  <si>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</si>
  <si>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</si>
  <si>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</si>
  <si>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</si>
  <si>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</si>
  <si>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</si>
  <si>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</si>
  <si>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</si>
  <si>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</si>
  <si>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</si>
  <si>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</si>
  <si>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</si>
  <si>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</si>
  <si>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</si>
  <si>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</si>
  <si>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</si>
  <si>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</si>
  <si>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</si>
  <si>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</si>
  <si>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</si>
  <si>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</si>
  <si>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</si>
  <si>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</si>
  <si>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</si>
  <si>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</si>
  <si>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</si>
  <si>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</si>
  <si>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</si>
  <si>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</si>
  <si>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</si>
  <si>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</si>
  <si>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</si>
  <si>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</si>
  <si>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</si>
  <si>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</si>
  <si>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</si>
  <si>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</si>
  <si>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</si>
  <si>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</si>
  <si>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</si>
  <si>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</si>
  <si>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</si>
  <si>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</si>
  <si>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</si>
  <si>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</si>
  <si>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</si>
  <si>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</si>
  <si>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</si>
  <si>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</si>
  <si>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</si>
  <si>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</si>
  <si>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</si>
  <si>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</si>
  <si>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</si>
  <si>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</si>
  <si>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</si>
  <si>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</si>
  <si>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</si>
  <si>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</si>
  <si>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</si>
  <si>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</si>
  <si>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</si>
  <si>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</si>
  <si>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</si>
  <si>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</si>
  <si>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</si>
  <si>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</si>
  <si>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青森県十和田市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</si>
  <si>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</si>
  <si>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</si>
  <si>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</si>
  <si>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</si>
  <si>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</si>
  <si>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</si>
  <si>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</si>
  <si>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</si>
  <si>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</si>
  <si>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</si>
  <si>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</si>
  <si>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</si>
  <si>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</si>
  <si>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</si>
  <si>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</si>
  <si>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</si>
  <si>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</si>
  <si>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</si>
  <si>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</si>
  <si>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</si>
  <si>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</si>
  <si>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</si>
  <si>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</si>
  <si>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</si>
  <si>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</si>
  <si>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</si>
  <si>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</si>
  <si>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</si>
  <si>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</si>
  <si>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</si>
  <si>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</si>
  <si>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</si>
  <si>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</si>
  <si>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</si>
  <si>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</si>
  <si>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</si>
  <si>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</si>
  <si>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</si>
  <si>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</si>
  <si>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</si>
  <si>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法適用企業</t>
    <phoneticPr fontId="5"/>
  </si>
  <si>
    <t>病院事業会計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</si>
  <si>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</si>
  <si>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</si>
  <si>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</si>
  <si>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</si>
  <si>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</si>
  <si>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</si>
  <si>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</si>
  <si>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</si>
  <si>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</si>
  <si>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</si>
  <si>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</si>
  <si>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</si>
  <si>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</si>
  <si>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</si>
  <si>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</si>
  <si>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</si>
  <si>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</si>
  <si>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</si>
  <si>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</si>
  <si>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</si>
  <si>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</si>
  <si>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</si>
  <si>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</si>
  <si>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</si>
  <si>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</si>
  <si>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</si>
  <si>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</si>
  <si>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</si>
  <si>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</si>
  <si>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</si>
  <si>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</si>
  <si>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</si>
  <si>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</si>
  <si>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</si>
  <si>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</si>
  <si>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</si>
  <si>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</si>
  <si>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</si>
  <si>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</si>
  <si>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</si>
  <si>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</si>
  <si>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</si>
  <si>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</si>
  <si>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</si>
  <si>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</si>
  <si>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</si>
  <si>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</si>
  <si>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</si>
  <si>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</si>
  <si>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</si>
  <si>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</si>
  <si>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</si>
  <si>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</si>
  <si>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</si>
  <si>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</si>
  <si>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</si>
  <si>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</si>
  <si>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</si>
  <si>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</si>
  <si>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</si>
  <si>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</si>
  <si>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</si>
  <si>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</si>
  <si>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</si>
  <si>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</si>
  <si>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</si>
  <si>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</si>
  <si>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</si>
  <si>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</si>
  <si>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</si>
  <si>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</si>
  <si>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</si>
  <si>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</si>
  <si>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</si>
  <si>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</si>
  <si>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</si>
  <si>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</si>
  <si>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</si>
  <si>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</si>
  <si>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</si>
  <si>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</si>
  <si>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</si>
  <si>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</si>
  <si>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</si>
  <si>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</si>
  <si>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</si>
  <si>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</si>
  <si>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</si>
  <si>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</si>
  <si>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</si>
  <si>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</si>
  <si>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</si>
  <si>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</si>
  <si>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</si>
  <si>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</si>
  <si>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</si>
  <si>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</si>
  <si>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</si>
  <si>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</si>
  <si>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</si>
  <si>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</si>
  <si>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</si>
  <si>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</si>
  <si>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</si>
  <si>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</si>
  <si>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</si>
  <si>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</si>
  <si>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</si>
  <si>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</si>
  <si>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</si>
  <si>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</si>
  <si>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</si>
  <si>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</si>
  <si>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</si>
  <si>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</si>
  <si>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</si>
  <si>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</si>
  <si>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</si>
  <si>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</si>
  <si>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</si>
  <si>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</si>
  <si>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</si>
  <si>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</si>
  <si>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</si>
  <si>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</si>
  <si>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</si>
  <si>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</si>
  <si>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</si>
  <si>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</si>
  <si>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</si>
  <si>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</si>
  <si>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</si>
  <si>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</si>
  <si>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</si>
  <si>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</si>
  <si>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</si>
  <si>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</si>
  <si>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</si>
  <si>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</si>
  <si>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</si>
  <si>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</si>
  <si>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</si>
  <si>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</si>
  <si>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</si>
  <si>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</si>
  <si>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</si>
  <si>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</si>
  <si>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</si>
  <si>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1.64</t>
  </si>
  <si>
    <t>▲ 5.70</t>
  </si>
  <si>
    <t>▲ 3.32</t>
  </si>
  <si>
    <t>▲ 4.76</t>
  </si>
  <si>
    <t>▲ 4.20</t>
  </si>
  <si>
    <t>一般会計</t>
  </si>
  <si>
    <t>水道事業会計</t>
  </si>
  <si>
    <t>下水道事業会計</t>
  </si>
  <si>
    <t>国民健康保険事業特別会計</t>
  </si>
  <si>
    <t>介護保険事業特別会計</t>
  </si>
  <si>
    <t>後期高齢者医療特別会計</t>
  </si>
  <si>
    <t>病院事業会計</t>
  </si>
  <si>
    <t>▲ 0.20</t>
  </si>
  <si>
    <t>▲ 1.46</t>
  </si>
  <si>
    <t>▲ 0.68</t>
  </si>
  <si>
    <t>▲ 1.06</t>
  </si>
  <si>
    <t>温泉事業特別会計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</si>
  <si>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</si>
  <si>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</si>
  <si>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</si>
  <si>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</si>
  <si>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</si>
  <si>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</si>
  <si>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</si>
  <si>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</si>
  <si>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</si>
  <si>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十和田土地開発公社</t>
    <rPh sb="0" eb="3">
      <t>トワダ</t>
    </rPh>
    <rPh sb="3" eb="5">
      <t>トチ</t>
    </rPh>
    <rPh sb="5" eb="7">
      <t>カイハツ</t>
    </rPh>
    <rPh sb="7" eb="9">
      <t>コウシャ</t>
    </rPh>
    <phoneticPr fontId="2"/>
  </si>
  <si>
    <t>十和田湖ふるさと活性化公社</t>
    <rPh sb="0" eb="4">
      <t>トワダコ</t>
    </rPh>
    <rPh sb="8" eb="11">
      <t>カッセイカ</t>
    </rPh>
    <rPh sb="11" eb="13">
      <t>コウシャ</t>
    </rPh>
    <phoneticPr fontId="2"/>
  </si>
  <si>
    <t>まちづくり十和田</t>
    <rPh sb="5" eb="8">
      <t>トワダ</t>
    </rPh>
    <phoneticPr fontId="2"/>
  </si>
  <si>
    <t>十和田地域広域事務組合</t>
    <rPh sb="0" eb="11">
      <t>トワダチイキコウイキジムクミアイ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</si>
  <si>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</si>
  <si>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十和田地区食肉処理事務組合</t>
    <rPh sb="0" eb="3">
      <t>トワダ</t>
    </rPh>
    <rPh sb="3" eb="5">
      <t>チク</t>
    </rPh>
    <rPh sb="5" eb="7">
      <t>ショクニク</t>
    </rPh>
    <rPh sb="7" eb="9">
      <t>ショリ</t>
    </rPh>
    <rPh sb="9" eb="11">
      <t>ジム</t>
    </rPh>
    <rPh sb="11" eb="13">
      <t>クミアイ</t>
    </rPh>
    <phoneticPr fontId="2"/>
  </si>
  <si>
    <t>上北地方教育・福祉事務組合</t>
    <rPh sb="0" eb="2">
      <t>カミキタ</t>
    </rPh>
    <rPh sb="2" eb="4">
      <t>チホウ</t>
    </rPh>
    <rPh sb="4" eb="6">
      <t>キョウイク</t>
    </rPh>
    <rPh sb="7" eb="13">
      <t>フクシジムクミアイ</t>
    </rPh>
    <phoneticPr fontId="2"/>
  </si>
  <si>
    <t>青森県後期高齢者医療広域連合（一般会計）</t>
    <rPh sb="0" eb="10">
      <t>アオモリケンコウキコウレイシャイリョウ</t>
    </rPh>
    <rPh sb="10" eb="12">
      <t>コウイキ</t>
    </rPh>
    <rPh sb="12" eb="14">
      <t>レンゴウ</t>
    </rPh>
    <rPh sb="15" eb="17">
      <t>イッパン</t>
    </rPh>
    <rPh sb="17" eb="19">
      <t>カイケイ</t>
    </rPh>
    <phoneticPr fontId="2"/>
  </si>
  <si>
    <t>青森県後期高齢者医療広域連合（特別会計）</t>
    <rPh sb="0" eb="10">
      <t>アオモリケンコウキコウレイシャイリョウ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</si>
  <si>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</si>
  <si>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</si>
  <si>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</si>
  <si>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青森県市長会館管理組合</t>
    <rPh sb="0" eb="3">
      <t>アオモリケン</t>
    </rPh>
    <rPh sb="3" eb="6">
      <t>シチョウカイ</t>
    </rPh>
    <rPh sb="6" eb="7">
      <t>カン</t>
    </rPh>
    <rPh sb="7" eb="9">
      <t>カンリ</t>
    </rPh>
    <rPh sb="9" eb="11">
      <t>クミアイ</t>
    </rPh>
    <phoneticPr fontId="2"/>
  </si>
  <si>
    <t>-</t>
    <phoneticPr fontId="2"/>
  </si>
  <si>
    <t>支払繰延額▲3百万円</t>
    <rPh sb="0" eb="2">
      <t>シハライ</t>
    </rPh>
    <rPh sb="2" eb="4">
      <t>クリノベ</t>
    </rPh>
    <rPh sb="4" eb="5">
      <t>ガク</t>
    </rPh>
    <rPh sb="7" eb="10">
      <t>ヒャクマンエン</t>
    </rPh>
    <phoneticPr fontId="2"/>
  </si>
  <si>
    <t>十和田市体育協会</t>
    <rPh sb="0" eb="4">
      <t>トワダシ</t>
    </rPh>
    <rPh sb="4" eb="6">
      <t>タイイク</t>
    </rPh>
    <rPh sb="6" eb="8">
      <t>キョウカイ</t>
    </rPh>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</si>
  <si>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</si>
  <si>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</si>
  <si>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まちづくり基金</t>
    <rPh sb="5" eb="7">
      <t>キキン</t>
    </rPh>
    <phoneticPr fontId="5"/>
  </si>
  <si>
    <t>地域福祉基金</t>
    <rPh sb="0" eb="2">
      <t>チイキ</t>
    </rPh>
    <rPh sb="2" eb="4">
      <t>フクシ</t>
    </rPh>
    <rPh sb="4" eb="6">
      <t>キキン</t>
    </rPh>
    <phoneticPr fontId="5"/>
  </si>
  <si>
    <t>電源立地地域対策事業基金</t>
    <rPh sb="0" eb="2">
      <t>デンゲン</t>
    </rPh>
    <rPh sb="2" eb="4">
      <t>リッチ</t>
    </rPh>
    <rPh sb="4" eb="6">
      <t>チイキ</t>
    </rPh>
    <rPh sb="6" eb="8">
      <t>タイサク</t>
    </rPh>
    <rPh sb="8" eb="10">
      <t>ジギョウ</t>
    </rPh>
    <rPh sb="10" eb="12">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</si>
</sst>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CD6F-4B07-AE08-7372BC3787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21579</c:v>
                </c:pt>
                <c:pt idx="1">
                  <c:v>49857</c:v>
                </c:pt>
                <c:pt idx="2">
                  <c:v>68691</c:v>
                </c:pt>
                <c:pt idx="3">
                  <c:v>105908</c:v>
                </c:pt>
                <c:pt idx="4">
                  <c:v>125385</c:v>
                </c:pt>
              </c:numCache>
            </c:numRef>
          </c:val>
          <c:smooth val="0"/>
          <c:extLst>
            <c:ext xmlns:c16="http://schemas.microsoft.com/office/drawing/2014/chart" uri="{C3380CC4-5D6E-409C-BE32-E72D297353CC}">
              <c16:uniqueId val="{00000001-CD6F-4B07-AE08-7372BC3787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8.1999999999999993</c:v>
                </c:pt>
                <c:pt idx="1">
                  <c:v>6.01</c:v>
                </c:pt>
                <c:pt idx="2">
                  <c:v>7.57</c:v>
                </c:pt>
                <c:pt idx="3">
                  <c:v>7.52</c:v>
                </c:pt>
                <c:pt idx="4">
                  <c:v>11.81</c:v>
                </c:pt>
              </c:numCache>
            </c:numRef>
          </c:val>
          <c:extLst>
            <c:ext xmlns:c16="http://schemas.microsoft.com/office/drawing/2014/chart" uri="{C3380CC4-5D6E-409C-BE32-E72D297353CC}">
              <c16:uniqueId val="{00000000-B866-4800-BEA5-BF7BB4D046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32.32</c:v>
                </c:pt>
                <c:pt idx="1">
                  <c:v>32.58</c:v>
                </c:pt>
                <c:pt idx="2">
                  <c:v>30.65</c:v>
                </c:pt>
                <c:pt idx="3">
                  <c:v>29.47</c:v>
                </c:pt>
                <c:pt idx="4">
                  <c:v>23.64</c:v>
                </c:pt>
              </c:numCache>
            </c:numRef>
          </c:val>
          <c:extLst>
            <c:ext xmlns:c16="http://schemas.microsoft.com/office/drawing/2014/chart" uri="{C3380CC4-5D6E-409C-BE32-E72D297353CC}">
              <c16:uniqueId val="{00000001-B866-4800-BEA5-BF7BB4D046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-1.64</c:v>
                </c:pt>
                <c:pt idx="1">
                  <c:v>-5.7</c:v>
                </c:pt>
                <c:pt idx="2">
                  <c:v>-3.32</c:v>
                </c:pt>
                <c:pt idx="3">
                  <c:v>-4.76</c:v>
                </c:pt>
                <c:pt idx="4">
                  <c:v>-4.2</c:v>
                </c:pt>
              </c:numCache>
            </c:numRef>
          </c:val>
          <c:smooth val="0"/>
          <c:extLst>
            <c:ext xmlns:c16="http://schemas.microsoft.com/office/drawing/2014/chart" uri="{C3380CC4-5D6E-409C-BE32-E72D297353CC}">
              <c16:uniqueId val="{00000002-B866-4800-BEA5-BF7BB4D046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472-4BF7-93E5-87DF1DB8CC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72-4BF7-93E5-87DF1DB8CCE2}"/>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472-4BF7-93E5-87DF1DB8CCE2}"/>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0.2</c:v>
                </c:pt>
                <c:pt idx="1">
                  <c:v>#N/A</c:v>
                </c:pt>
                <c:pt idx="2">
                  <c:v>1.46</c:v>
                </c:pt>
                <c:pt idx="3">
                  <c:v>#N/A</c:v>
                </c:pt>
                <c:pt idx="4">
                  <c:v>0.68</c:v>
                </c:pt>
                <c:pt idx="5">
                  <c:v>#N/A</c:v>
                </c:pt>
                <c:pt idx="6">
                  <c:v>1.06</c:v>
                </c:pt>
                <c:pt idx="7">
                  <c:v>#N/A</c:v>
                </c:pt>
                <c:pt idx="8">
                  <c:v>#N/A</c:v>
                </c:pt>
                <c:pt idx="9">
                  <c:v>0.09</c:v>
                </c:pt>
              </c:numCache>
            </c:numRef>
          </c:val>
          <c:extLst>
            <c:ext xmlns:c16="http://schemas.microsoft.com/office/drawing/2014/chart" uri="{C3380CC4-5D6E-409C-BE32-E72D297353CC}">
              <c16:uniqueId val="{00000003-B472-4BF7-93E5-87DF1DB8CCE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7.0000000000000007E-2</c:v>
                </c:pt>
                <c:pt idx="4">
                  <c:v>#N/A</c:v>
                </c:pt>
                <c:pt idx="5">
                  <c:v>7.0000000000000007E-2</c:v>
                </c:pt>
                <c:pt idx="6">
                  <c:v>#N/A</c:v>
                </c:pt>
                <c:pt idx="7">
                  <c:v>0.09</c:v>
                </c:pt>
                <c:pt idx="8">
                  <c:v>#N/A</c:v>
                </c:pt>
                <c:pt idx="9">
                  <c:v>0.1</c:v>
                </c:pt>
              </c:numCache>
            </c:numRef>
          </c:val>
          <c:extLst>
            <c:ext xmlns:c16="http://schemas.microsoft.com/office/drawing/2014/chart" uri="{C3380CC4-5D6E-409C-BE32-E72D297353CC}">
              <c16:uniqueId val="{00000004-B472-4BF7-93E5-87DF1DB8CCE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0.98</c:v>
                </c:pt>
                <c:pt idx="2">
                  <c:v>#N/A</c:v>
                </c:pt>
                <c:pt idx="3">
                  <c:v>1.51</c:v>
                </c:pt>
                <c:pt idx="4">
                  <c:v>#N/A</c:v>
                </c:pt>
                <c:pt idx="5">
                  <c:v>0.91</c:v>
                </c:pt>
                <c:pt idx="6">
                  <c:v>#N/A</c:v>
                </c:pt>
                <c:pt idx="7">
                  <c:v>0.6</c:v>
                </c:pt>
                <c:pt idx="8">
                  <c:v>#N/A</c:v>
                </c:pt>
                <c:pt idx="9">
                  <c:v>0.46</c:v>
                </c:pt>
              </c:numCache>
            </c:numRef>
          </c:val>
          <c:extLst>
            <c:ext xmlns:c16="http://schemas.microsoft.com/office/drawing/2014/chart" uri="{C3380CC4-5D6E-409C-BE32-E72D297353CC}">
              <c16:uniqueId val="{00000005-B472-4BF7-93E5-87DF1DB8CCE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c:v>
                </c:pt>
                <c:pt idx="2">
                  <c:v>#N/A</c:v>
                </c:pt>
                <c:pt idx="3">
                  <c:v>1.71</c:v>
                </c:pt>
                <c:pt idx="4">
                  <c:v>#N/A</c:v>
                </c:pt>
                <c:pt idx="5">
                  <c:v>1.63</c:v>
                </c:pt>
                <c:pt idx="6">
                  <c:v>#N/A</c:v>
                </c:pt>
                <c:pt idx="7">
                  <c:v>1.4</c:v>
                </c:pt>
                <c:pt idx="8">
                  <c:v>#N/A</c:v>
                </c:pt>
                <c:pt idx="9">
                  <c:v>1.07</c:v>
                </c:pt>
              </c:numCache>
            </c:numRef>
          </c:val>
          <c:extLst>
            <c:ext xmlns:c16="http://schemas.microsoft.com/office/drawing/2014/chart" uri="{C3380CC4-5D6E-409C-BE32-E72D297353CC}">
              <c16:uniqueId val="{00000006-B472-4BF7-93E5-87DF1DB8CCE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1.44</c:v>
                </c:pt>
                <c:pt idx="2">
                  <c:v>#N/A</c:v>
                </c:pt>
                <c:pt idx="3">
                  <c:v>1.32</c:v>
                </c:pt>
                <c:pt idx="4">
                  <c:v>#N/A</c:v>
                </c:pt>
                <c:pt idx="5">
                  <c:v>1.36</c:v>
                </c:pt>
                <c:pt idx="6">
                  <c:v>#N/A</c:v>
                </c:pt>
                <c:pt idx="7">
                  <c:v>1.25</c:v>
                </c:pt>
                <c:pt idx="8">
                  <c:v>#N/A</c:v>
                </c:pt>
                <c:pt idx="9">
                  <c:v>1.19</c:v>
                </c:pt>
              </c:numCache>
            </c:numRef>
          </c:val>
          <c:extLst>
            <c:ext xmlns:c16="http://schemas.microsoft.com/office/drawing/2014/chart" uri="{C3380CC4-5D6E-409C-BE32-E72D297353CC}">
              <c16:uniqueId val="{00000007-B472-4BF7-93E5-87DF1DB8CCE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9.9</c:v>
                </c:pt>
                <c:pt idx="2">
                  <c:v>#N/A</c:v>
                </c:pt>
                <c:pt idx="3">
                  <c:v>8.3699999999999992</c:v>
                </c:pt>
                <c:pt idx="4">
                  <c:v>#N/A</c:v>
                </c:pt>
                <c:pt idx="5">
                  <c:v>7.75</c:v>
                </c:pt>
                <c:pt idx="6">
                  <c:v>#N/A</c:v>
                </c:pt>
                <c:pt idx="7">
                  <c:v>7.41</c:v>
                </c:pt>
                <c:pt idx="8">
                  <c:v>#N/A</c:v>
                </c:pt>
                <c:pt idx="9">
                  <c:v>7.26</c:v>
                </c:pt>
              </c:numCache>
            </c:numRef>
          </c:val>
          <c:extLst>
            <c:ext xmlns:c16="http://schemas.microsoft.com/office/drawing/2014/chart" uri="{C3380CC4-5D6E-409C-BE32-E72D297353CC}">
              <c16:uniqueId val="{00000008-B472-4BF7-93E5-87DF1DB8CC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8.19</c:v>
                </c:pt>
                <c:pt idx="2">
                  <c:v>#N/A</c:v>
                </c:pt>
                <c:pt idx="3">
                  <c:v>6</c:v>
                </c:pt>
                <c:pt idx="4">
                  <c:v>#N/A</c:v>
                </c:pt>
                <c:pt idx="5">
                  <c:v>7.56</c:v>
                </c:pt>
                <c:pt idx="6">
                  <c:v>#N/A</c:v>
                </c:pt>
                <c:pt idx="7">
                  <c:v>7.52</c:v>
                </c:pt>
                <c:pt idx="8">
                  <c:v>#N/A</c:v>
                </c:pt>
                <c:pt idx="9">
                  <c:v>11.8</c:v>
                </c:pt>
              </c:numCache>
            </c:numRef>
          </c:val>
          <c:extLst>
            <c:ext xmlns:c16="http://schemas.microsoft.com/office/drawing/2014/chart" uri="{C3380CC4-5D6E-409C-BE32-E72D297353CC}">
              <c16:uniqueId val="{00000009-B472-4BF7-93E5-87DF1DB8CC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3614</c:v>
                </c:pt>
                <c:pt idx="5">
                  <c:v>3477</c:v>
                </c:pt>
                <c:pt idx="8">
                  <c:v>3370</c:v>
                </c:pt>
                <c:pt idx="11">
                  <c:v>3326</c:v>
                </c:pt>
                <c:pt idx="14">
                  <c:v>3199</c:v>
                </c:pt>
              </c:numCache>
            </c:numRef>
          </c:val>
          <c:extLst>
            <c:ext xmlns:c16="http://schemas.microsoft.com/office/drawing/2014/chart" uri="{C3380CC4-5D6E-409C-BE32-E72D297353CC}">
              <c16:uniqueId val="{00000000-792F-478A-9B80-BA99F8FE57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2F-478A-9B80-BA99F8FE57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2-792F-478A-9B80-BA99F8FE57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92</c:v>
                </c:pt>
                <c:pt idx="3">
                  <c:v>100</c:v>
                </c:pt>
                <c:pt idx="6">
                  <c:v>107</c:v>
                </c:pt>
                <c:pt idx="9">
                  <c:v>97</c:v>
                </c:pt>
                <c:pt idx="12">
                  <c:v>117</c:v>
                </c:pt>
              </c:numCache>
            </c:numRef>
          </c:val>
          <c:extLst>
            <c:ext xmlns:c16="http://schemas.microsoft.com/office/drawing/2014/chart" uri="{C3380CC4-5D6E-409C-BE32-E72D297353CC}">
              <c16:uniqueId val="{00000003-792F-478A-9B80-BA99F8FE57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1475</c:v>
                </c:pt>
                <c:pt idx="3">
                  <c:v>1497</c:v>
                </c:pt>
                <c:pt idx="6">
                  <c:v>1587</c:v>
                </c:pt>
                <c:pt idx="9">
                  <c:v>1560</c:v>
                </c:pt>
                <c:pt idx="12">
                  <c:v>1543</c:v>
                </c:pt>
              </c:numCache>
            </c:numRef>
          </c:val>
          <c:extLst>
            <c:ext xmlns:c16="http://schemas.microsoft.com/office/drawing/2014/chart" uri="{C3380CC4-5D6E-409C-BE32-E72D297353CC}">
              <c16:uniqueId val="{00000004-792F-478A-9B80-BA99F8FE57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2F-478A-9B80-BA99F8FE57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2F-478A-9B80-BA99F8FE57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3487</c:v>
                </c:pt>
                <c:pt idx="3">
                  <c:v>3256</c:v>
                </c:pt>
                <c:pt idx="6">
                  <c:v>3033</c:v>
                </c:pt>
                <c:pt idx="9">
                  <c:v>2826</c:v>
                </c:pt>
                <c:pt idx="12">
                  <c:v>2711</c:v>
                </c:pt>
              </c:numCache>
            </c:numRef>
          </c:val>
          <c:extLst>
            <c:ext xmlns:c16="http://schemas.microsoft.com/office/drawing/2014/chart" uri="{C3380CC4-5D6E-409C-BE32-E72D297353CC}">
              <c16:uniqueId val="{00000007-792F-478A-9B80-BA99F8FE57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1442</c:v>
                </c:pt>
                <c:pt idx="2">
                  <c:v>#N/A</c:v>
                </c:pt>
                <c:pt idx="3">
                  <c:v>#N/A</c:v>
                </c:pt>
                <c:pt idx="4">
                  <c:v>1377</c:v>
                </c:pt>
                <c:pt idx="5">
                  <c:v>#N/A</c:v>
                </c:pt>
                <c:pt idx="6">
                  <c:v>#N/A</c:v>
                </c:pt>
                <c:pt idx="7">
                  <c:v>1357</c:v>
                </c:pt>
                <c:pt idx="8">
                  <c:v>#N/A</c:v>
                </c:pt>
                <c:pt idx="9">
                  <c:v>#N/A</c:v>
                </c:pt>
                <c:pt idx="10">
                  <c:v>1157</c:v>
                </c:pt>
                <c:pt idx="11">
                  <c:v>#N/A</c:v>
                </c:pt>
                <c:pt idx="12">
                  <c:v>#N/A</c:v>
                </c:pt>
                <c:pt idx="13">
                  <c:v>1172</c:v>
                </c:pt>
                <c:pt idx="14">
                  <c:v>#N/A</c:v>
                </c:pt>
              </c:numCache>
            </c:numRef>
          </c:val>
          <c:smooth val="0"/>
          <c:extLst>
            <c:ext xmlns:c16="http://schemas.microsoft.com/office/drawing/2014/chart" uri="{C3380CC4-5D6E-409C-BE32-E72D297353CC}">
              <c16:uniqueId val="{00000008-792F-478A-9B80-BA99F8FE57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34897</c:v>
                </c:pt>
                <c:pt idx="5">
                  <c:v>33952</c:v>
                </c:pt>
                <c:pt idx="8">
                  <c:v>33610</c:v>
                </c:pt>
                <c:pt idx="11">
                  <c:v>35046</c:v>
                </c:pt>
                <c:pt idx="14">
                  <c:v>36579</c:v>
                </c:pt>
              </c:numCache>
            </c:numRef>
          </c:val>
          <c:extLst>
            <c:ext xmlns:c16="http://schemas.microsoft.com/office/drawing/2014/chart" uri="{C3380CC4-5D6E-409C-BE32-E72D297353CC}">
              <c16:uniqueId val="{00000000-F77B-4C01-A45B-F8056ABA46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2047</c:v>
                </c:pt>
                <c:pt idx="5">
                  <c:v>1919</c:v>
                </c:pt>
                <c:pt idx="8">
                  <c:v>2229</c:v>
                </c:pt>
                <c:pt idx="11">
                  <c:v>2207</c:v>
                </c:pt>
                <c:pt idx="14">
                  <c:v>1926</c:v>
                </c:pt>
              </c:numCache>
            </c:numRef>
          </c:val>
          <c:extLst>
            <c:ext xmlns:c16="http://schemas.microsoft.com/office/drawing/2014/chart" uri="{C3380CC4-5D6E-409C-BE32-E72D297353CC}">
              <c16:uniqueId val="{00000001-F77B-4C01-A45B-F8056ABA46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13602</c:v>
                </c:pt>
                <c:pt idx="5">
                  <c:v>15326</c:v>
                </c:pt>
                <c:pt idx="8">
                  <c:v>16191</c:v>
                </c:pt>
                <c:pt idx="11">
                  <c:v>16363</c:v>
                </c:pt>
                <c:pt idx="14">
                  <c:v>15564</c:v>
                </c:pt>
              </c:numCache>
            </c:numRef>
          </c:val>
          <c:extLst>
            <c:ext xmlns:c16="http://schemas.microsoft.com/office/drawing/2014/chart" uri="{C3380CC4-5D6E-409C-BE32-E72D297353CC}">
              <c16:uniqueId val="{00000002-F77B-4C01-A45B-F8056ABA46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7B-4C01-A45B-F8056ABA46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7B-4C01-A45B-F8056ABA46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7B-4C01-A45B-F8056ABA46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3219</c:v>
                </c:pt>
                <c:pt idx="3">
                  <c:v>2972</c:v>
                </c:pt>
                <c:pt idx="6">
                  <c:v>2594</c:v>
                </c:pt>
                <c:pt idx="9">
                  <c:v>2310</c:v>
                </c:pt>
                <c:pt idx="12">
                  <c:v>2154</c:v>
                </c:pt>
              </c:numCache>
            </c:numRef>
          </c:val>
          <c:extLst>
            <c:ext xmlns:c16="http://schemas.microsoft.com/office/drawing/2014/chart" uri="{C3380CC4-5D6E-409C-BE32-E72D297353CC}">
              <c16:uniqueId val="{00000006-F77B-4C01-A45B-F8056ABA46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682</c:v>
                </c:pt>
                <c:pt idx="3">
                  <c:v>680</c:v>
                </c:pt>
                <c:pt idx="6">
                  <c:v>749</c:v>
                </c:pt>
                <c:pt idx="9">
                  <c:v>730</c:v>
                </c:pt>
                <c:pt idx="12">
                  <c:v>2067</c:v>
                </c:pt>
              </c:numCache>
            </c:numRef>
          </c:val>
          <c:extLst>
            <c:ext xmlns:c16="http://schemas.microsoft.com/office/drawing/2014/chart" uri="{C3380CC4-5D6E-409C-BE32-E72D297353CC}">
              <c16:uniqueId val="{00000007-F77B-4C01-A45B-F8056ABA46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19511</c:v>
                </c:pt>
                <c:pt idx="3">
                  <c:v>19065</c:v>
                </c:pt>
                <c:pt idx="6">
                  <c:v>17920</c:v>
                </c:pt>
                <c:pt idx="9">
                  <c:v>17570</c:v>
                </c:pt>
                <c:pt idx="12">
                  <c:v>16731</c:v>
                </c:pt>
              </c:numCache>
            </c:numRef>
          </c:val>
          <c:extLst>
            <c:ext xmlns:c16="http://schemas.microsoft.com/office/drawing/2014/chart" uri="{C3380CC4-5D6E-409C-BE32-E72D297353CC}">
              <c16:uniqueId val="{00000008-F77B-4C01-A45B-F8056ABA46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77B-4C01-A45B-F8056ABA46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27943</c:v>
                </c:pt>
                <c:pt idx="3">
                  <c:v>27840</c:v>
                </c:pt>
                <c:pt idx="6">
                  <c:v>28626</c:v>
                </c:pt>
                <c:pt idx="9">
                  <c:v>31154</c:v>
                </c:pt>
                <c:pt idx="12">
                  <c:v>34895</c:v>
                </c:pt>
              </c:numCache>
            </c:numRef>
          </c:val>
          <c:extLst>
            <c:ext xmlns:c16="http://schemas.microsoft.com/office/drawing/2014/chart" uri="{C3380CC4-5D6E-409C-BE32-E72D297353CC}">
              <c16:uniqueId val="{0000000A-F77B-4C01-A45B-F8056ABA46C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810</c:v>
                </c:pt>
                <c:pt idx="2">
                  <c:v>#N/A</c:v>
                </c:pt>
                <c:pt idx="3">
                  <c:v>#N/A</c:v>
                </c:pt>
                <c:pt idx="4">
                  <c:v>0</c:v>
                </c:pt>
                <c:pt idx="5">
                  <c:v>#N/A</c:v>
                </c:pt>
                <c:pt idx="6">
                  <c:v>#N/A</c:v>
                </c:pt>
                <c:pt idx="7">
                  <c:v>0</c:v>
                </c:pt>
                <c:pt idx="8">
                  <c:v>#N/A</c:v>
                </c:pt>
                <c:pt idx="9">
                  <c:v>#N/A</c:v>
                </c:pt>
                <c:pt idx="10">
                  <c:v>0</c:v>
                </c:pt>
                <c:pt idx="11">
                  <c:v>#N/A</c:v>
                </c:pt>
                <c:pt idx="12">
                  <c:v>#N/A</c:v>
                </c:pt>
                <c:pt idx="13">
                  <c:v>1778</c:v>
                </c:pt>
                <c:pt idx="14">
                  <c:v>#N/A</c:v>
                </c:pt>
              </c:numCache>
            </c:numRef>
          </c:val>
          <c:smooth val="0"/>
          <c:extLst>
            <c:ext xmlns:c16="http://schemas.microsoft.com/office/drawing/2014/chart" uri="{C3380CC4-5D6E-409C-BE32-E72D297353CC}">
              <c16:uniqueId val="{0000000B-F77B-4C01-A45B-F8056ABA46C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5520</c:v>
                </c:pt>
                <c:pt idx="1">
                  <c:v>5281</c:v>
                </c:pt>
                <c:pt idx="2">
                  <c:v>4310</c:v>
                </c:pt>
              </c:numCache>
            </c:numRef>
          </c:val>
          <c:extLst>
            <c:ext xmlns:c16="http://schemas.microsoft.com/office/drawing/2014/chart" uri="{C3380CC4-5D6E-409C-BE32-E72D297353CC}">
              <c16:uniqueId val="{00000000-4CBB-4489-8FDF-34476156BC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3419</c:v>
                </c:pt>
                <c:pt idx="1">
                  <c:v>3408</c:v>
                </c:pt>
                <c:pt idx="2">
                  <c:v>3371</c:v>
                </c:pt>
              </c:numCache>
            </c:numRef>
          </c:val>
          <c:extLst>
            <c:ext xmlns:c16="http://schemas.microsoft.com/office/drawing/2014/chart" uri="{C3380CC4-5D6E-409C-BE32-E72D297353CC}">
              <c16:uniqueId val="{00000001-4CBB-4489-8FDF-34476156BC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7746</c:v>
                </c:pt>
                <c:pt idx="1">
                  <c:v>8123</c:v>
                </c:pt>
                <c:pt idx="2">
                  <c:v>8357</c:v>
                </c:pt>
              </c:numCache>
            </c:numRef>
          </c:val>
          <c:extLst>
            <c:ext xmlns:c16="http://schemas.microsoft.com/office/drawing/2014/chart" uri="{C3380CC4-5D6E-409C-BE32-E72D297353CC}">
              <c16:uniqueId val="{00000002-4CBB-4489-8FDF-34476156BC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元利償還金等については、前年度に比べて</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万円減少している。主な要因は、過去の借入が償還終了したことが挙げられる。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順次実施している大規模建設等事業に係る地方債の借入及び償還により元利償還金の増加が見込まれるほか、組合等が実施した施設改修事業に係る負担金の増加も見込まれるため、今後も交付税措置のある有利な地方債の活用に努めるとともに、地方債充当事業の精査を徹底し、実質公債費比率の上昇を抑制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将来負担額は、前年度に比べて約</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千万円増加している。その主な要因は、地方債の借入の増及び組合等負担金が増加したためである。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また、充当可能財源は、充当可能基金が約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億円の減、充当可能特定歳入が約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億円の減となったが、基準財政需要額算入見込額は約</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千万円の増となり、</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5,300</a:t>
          </a:r>
          <a:r>
            <a:rPr kumimoji="1" lang="ja-JP" altLang="en-US" sz="1400">
              <a:latin typeface="ＭＳ ゴシック" pitchFamily="49" charset="-128"/>
              <a:ea typeface="ＭＳ ゴシック" pitchFamily="49" charset="-128"/>
            </a:rPr>
            <a:t>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将来負担比率の分子は、今後、大規模建設等事業に伴う多額の地方債の借入が予定されているため、地方債残高は令和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年度まで増加が見込まれる。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今後も引き続き交付税措置のある有利な地方債を活用し、将来負担の抑制に努める。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青森県十和田市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その主な要因は、大規模建設等事業や新型コロナウイルス感染症対策事業に係る経費の増に伴い、基金を取り崩したことによる。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人口減少等に伴う市税等の減収や地方交付税の減額が見込まれる一方、社会保障関連経費の増、公共施設の長寿命化等の大規模建設等事業の実施、災害への備えに対する財源の留保等が必要なことから、効率的かつ効果的な基金を活用するとともに財源の確保に努め、将来にわたって財政の健全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特定目的基金は、令和２年度末時点で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の基金を設置しており、それぞれの目的に即し、積み立てや取り崩しを行い、確実かつ効率的な運用を図っている。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公共施設等の整備に要する経費の財源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豊かで住みよい活力のある地域づくりを図るための事業に要する経費の財源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　　市民の連帯の強化及び地域振興を図るための事業に要する経費の財源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特定目的基金全体では、前年度に比べて約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その主な要因は、行財政改革、経費節減等により捻出したもの及び歳出決算の不用額について積立したことによる。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公共施設の長寿命化対策や大規模建設等事業の財源、豊かで住みよい活力のある地域づくりを進めるための事業に要する経費の財源をはじめ、各基金の目的に即し、効果的かつ効率的な活用を図る。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企業立地雇用奨励金分として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億円を基金残高に留保する。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その主な要因は、景気の動向による市税等の変動や地方交付税の減及び新型コロナウイルス感染症対策事業に係る経費の増に伴い、基金を取り崩したことによる。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これまでの行財政改革により、令和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万円となっているが、公共施設等総合管理計画（第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基実施計画：平成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年度）や市総合計画（第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期実施計画：令和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年度）に基づいた事業の展開等により令和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年度に向けて減少する見込みとなっている。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その主な要因は、大規模建設に係る除却事業の償還のため、取り崩したことによる。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年度から続く公共施設等の大規模建設等事業により、令和４年度に償還のピークが見込まれるため、当該償還財源として当該基金を活用する。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60,345
60,007
725.65
45,416,215
43,077,213
2,152,869
18,234,083
34,894,912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市民税全体で前年度比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％減となった一方で、法人事業税交付金の新設や森林環境譲与税の増に伴い、財政力指数は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ポイント上昇したが、依然として類似団体平均より低い水準にあることから、市税の収納率向上に努め、自主財源の確保や財政基盤の強化を図る。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78015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112485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112485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90.3</a:t>
          </a:r>
          <a:r>
            <a:rPr kumimoji="1" lang="ja-JP" altLang="en-US" sz="1300">
              <a:latin typeface="ＭＳ Ｐゴシック" panose="020B0600070205080204" pitchFamily="50" charset="-128"/>
              <a:ea typeface="ＭＳ Ｐゴシック" panose="020B0600070205080204" pitchFamily="50" charset="-128"/>
            </a:rPr>
            <a:t>％で全国平均及び県平均を下回っているが、物件費や維持補修費、補助費の増により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今後も地方交税の減少及び扶助費の増加が見込まれることから、歳出効率化策を積極的に取り入れるなどの対策を講じ、経常経費のより一層の削減を図り、経常収支比率の抑制に努める。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17780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7467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157056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74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63</xdr:row>
      <xdr:rowOff>1694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78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63</xdr:row>
      <xdr:rowOff>1694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78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46583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122344</xdr:rowOff>
    </xdr:from>
    <xdr:to>
      <xdr:col>11</xdr:col>
      <xdr:colOff>82550</xdr:colOff>
      <xdr:row>63</xdr:row>
      <xdr:rowOff>52494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46583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類似団体、全国及び県のいずれの平均より低い水準となっているが、前年度比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これは新型コロナウイルス感染症の影響による経済対策として実施された特別定額給付金事業及び</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年毎に実施される国勢調査による人件費（総務費）の増及び施設解体工事費の増による物件費の増などによるものである。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人件費は例年並みに減少する見込みはあるが、施設の解体や統廃合に係る施設整備は今後も予定されているため、公共施設等総合管理計画に基づき、費用の平準化を踏まえた計画的な実施に努める。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42819</xdr:rowOff>
    </xdr:from>
    <xdr:to>
      <xdr:col>23</xdr:col>
      <xdr:colOff>133350</xdr:colOff>
      <xdr:row>82</xdr:row>
      <xdr:rowOff>33482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30269"/>
          <a:ext cx="838200" cy="16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132677</xdr:rowOff>
    </xdr:from>
    <xdr:to>
      <xdr:col>19</xdr:col>
      <xdr:colOff>133350</xdr:colOff>
      <xdr:row>81</xdr:row>
      <xdr:rowOff>42819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48677"/>
          <a:ext cx="889000" cy="8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75650</xdr:rowOff>
    </xdr:from>
    <xdr:to>
      <xdr:col>15</xdr:col>
      <xdr:colOff>82550</xdr:colOff>
      <xdr:row>80</xdr:row>
      <xdr:rowOff>132677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791650"/>
          <a:ext cx="889000" cy="5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72127</xdr:rowOff>
    </xdr:from>
    <xdr:to>
      <xdr:col>11</xdr:col>
      <xdr:colOff>31750</xdr:colOff>
      <xdr:row>80</xdr:row>
      <xdr:rowOff>75650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88127"/>
          <a:ext cx="889000" cy="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154132</xdr:rowOff>
    </xdr:from>
    <xdr:to>
      <xdr:col>23</xdr:col>
      <xdr:colOff>184150</xdr:colOff>
      <xdr:row>82</xdr:row>
      <xdr:rowOff>84282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170659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8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163469</xdr:rowOff>
    </xdr:from>
    <xdr:to>
      <xdr:col>19</xdr:col>
      <xdr:colOff>184150</xdr:colOff>
      <xdr:row>81</xdr:row>
      <xdr:rowOff>93619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7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103796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48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81877</xdr:rowOff>
    </xdr:from>
    <xdr:to>
      <xdr:col>15</xdr:col>
      <xdr:colOff>133350</xdr:colOff>
      <xdr:row>81</xdr:row>
      <xdr:rowOff>12027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79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22204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6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24850</xdr:rowOff>
    </xdr:from>
    <xdr:to>
      <xdr:col>11</xdr:col>
      <xdr:colOff>82550</xdr:colOff>
      <xdr:row>80</xdr:row>
      <xdr:rowOff>126450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4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136627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21327</xdr:rowOff>
    </xdr:from>
    <xdr:to>
      <xdr:col>7</xdr:col>
      <xdr:colOff>31750</xdr:colOff>
      <xdr:row>80</xdr:row>
      <xdr:rowOff>122927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133104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0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類似団体、全国市いずれの平均より低い水準となっている。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ポイント増となった要因は、職員構成の変動（低い級の職員減、高い級の職員増）などによるものである。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今後も適正な給与制度の運用に努める。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31750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360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134257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43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134257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43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134257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43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類似団体、全国及び県のいずれの平均より低い水準となっている。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これは事務の見直しによる部署の統廃合などに伴う職員の減によるものであり、今後も適正化計画に基づき、庁内のＩＣＴの推進及び業務に合わせた適切な人員配置、職員数の管理に努める。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118714</xdr:rowOff>
    </xdr:from>
    <xdr:to>
      <xdr:col>81</xdr:col>
      <xdr:colOff>44450</xdr:colOff>
      <xdr:row>59</xdr:row>
      <xdr:rowOff>125609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23426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121013</xdr:rowOff>
    </xdr:from>
    <xdr:to>
      <xdr:col>77</xdr:col>
      <xdr:colOff>44450</xdr:colOff>
      <xdr:row>59</xdr:row>
      <xdr:rowOff>125609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23656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121013</xdr:rowOff>
    </xdr:from>
    <xdr:to>
      <xdr:col>72</xdr:col>
      <xdr:colOff>203200</xdr:colOff>
      <xdr:row>59</xdr:row>
      <xdr:rowOff>134801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2365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126758</xdr:rowOff>
    </xdr:from>
    <xdr:to>
      <xdr:col>68</xdr:col>
      <xdr:colOff>152400</xdr:colOff>
      <xdr:row>59</xdr:row>
      <xdr:rowOff>134801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24230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67914</xdr:rowOff>
    </xdr:from>
    <xdr:to>
      <xdr:col>81</xdr:col>
      <xdr:colOff>95250</xdr:colOff>
      <xdr:row>59</xdr:row>
      <xdr:rowOff>169514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1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160641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0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74809</xdr:rowOff>
    </xdr:from>
    <xdr:to>
      <xdr:col>77</xdr:col>
      <xdr:colOff>95250</xdr:colOff>
      <xdr:row>60</xdr:row>
      <xdr:rowOff>4959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1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15136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959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70213</xdr:rowOff>
    </xdr:from>
    <xdr:to>
      <xdr:col>73</xdr:col>
      <xdr:colOff>44450</xdr:colOff>
      <xdr:row>60</xdr:row>
      <xdr:rowOff>363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10540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84001</xdr:rowOff>
    </xdr:from>
    <xdr:to>
      <xdr:col>68</xdr:col>
      <xdr:colOff>203200</xdr:colOff>
      <xdr:row>60</xdr:row>
      <xdr:rowOff>14151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24328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75958</xdr:rowOff>
    </xdr:from>
    <xdr:to>
      <xdr:col>64</xdr:col>
      <xdr:colOff>152400</xdr:colOff>
      <xdr:row>60</xdr:row>
      <xdr:rowOff>6108</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16285</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6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過去の地方債借入の償還終了により、前年度より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が続いているが、大規模建設等事業による地方債の新規借入や償還開始となる地方債の増加や除却事業の償還が続くことが見込まれるため、引き続き交付税措置のある有利な地方債の活用及び減債基金を活用するなど、比率の低下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93435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065433"/>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93435</xdr:rowOff>
    </xdr:from>
    <xdr:to>
      <xdr:col>77</xdr:col>
      <xdr:colOff>44450</xdr:colOff>
      <xdr:row>41</xdr:row>
      <xdr:rowOff>162378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1228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162378</xdr:rowOff>
    </xdr:from>
    <xdr:to>
      <xdr:col>72</xdr:col>
      <xdr:colOff>203200</xdr:colOff>
      <xdr:row>42</xdr:row>
      <xdr:rowOff>94343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1918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94343</xdr:rowOff>
    </xdr:from>
    <xdr:to>
      <xdr:col>68</xdr:col>
      <xdr:colOff>152400</xdr:colOff>
      <xdr:row>43</xdr:row>
      <xdr:rowOff>26307</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2952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42635</xdr:rowOff>
    </xdr:from>
    <xdr:to>
      <xdr:col>77</xdr:col>
      <xdr:colOff>95250</xdr:colOff>
      <xdr:row>41</xdr:row>
      <xdr:rowOff>144235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129012</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111578</xdr:rowOff>
    </xdr:from>
    <xdr:to>
      <xdr:col>73</xdr:col>
      <xdr:colOff>44450</xdr:colOff>
      <xdr:row>42</xdr:row>
      <xdr:rowOff>41728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26505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43543</xdr:rowOff>
    </xdr:from>
    <xdr:to>
      <xdr:col>68</xdr:col>
      <xdr:colOff>203200</xdr:colOff>
      <xdr:row>42</xdr:row>
      <xdr:rowOff>145143</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129920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146957</xdr:rowOff>
    </xdr:from>
    <xdr:to>
      <xdr:col>64</xdr:col>
      <xdr:colOff>152400</xdr:colOff>
      <xdr:row>43</xdr:row>
      <xdr:rowOff>77107</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61884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地方債の借入の増及び組合等負担金の増に加え、充当可能基金の減に伴い類似団体平均等より低いものの、比率は上昇している。</a:t>
          </a:r>
        </a:p>
        <a:p>
          <a:r>
            <a:rPr kumimoji="1" lang="ja-JP" altLang="en-US" sz="1300">
              <a:latin typeface="ＭＳ Ｐゴシック" panose="020B0600070205080204" pitchFamily="50" charset="-128"/>
              <a:ea typeface="ＭＳ Ｐゴシック" panose="020B0600070205080204" pitchFamily="50" charset="-128"/>
            </a:rPr>
            <a:t>　今後、大規模建設等事業に伴う多額の地方債の借入や基金の取り崩しが予定されているため、今後も引き続き交付税措置のある有利な地方債を活用や減債基金の活用等により、将来負担の抑制に努める。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166854</xdr:rowOff>
    </xdr:from>
    <xdr:to>
      <xdr:col>81</xdr:col>
      <xdr:colOff>95250</xdr:colOff>
      <xdr:row>14</xdr:row>
      <xdr:rowOff>97004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39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11931</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24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95613</xdr:rowOff>
    </xdr:from>
    <xdr:to>
      <xdr:col>64</xdr:col>
      <xdr:colOff>152400</xdr:colOff>
      <xdr:row>14</xdr:row>
      <xdr:rowOff>25763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35940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09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60,345
60,007
725.65
45,416,215
43,077,213
2,152,869
18,234,083
34,894,912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人件費に係る経常収支比率は、類似団体平均より大きく下回った水準で推移しており、類似団体内順位では最も低くなっている。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これは事務事業の見直しに努めていること、計画的な定員適正化を進めるていること、消防や塵芥処理業務を一部事務組合で行っていることにより、人件費が抑えられているためである。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今後も適正な定員管理に努めるほか、庁内ＩＣＴの推進等による適正な人員配置に努める。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54610</xdr:rowOff>
    </xdr:from>
    <xdr:to>
      <xdr:col>24</xdr:col>
      <xdr:colOff>25400</xdr:colOff>
      <xdr:row>33</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124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54610</xdr:rowOff>
    </xdr:from>
    <xdr:to>
      <xdr:col>19</xdr:col>
      <xdr:colOff>187325</xdr:colOff>
      <xdr:row>33</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12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107950</xdr:rowOff>
    </xdr:from>
    <xdr:to>
      <xdr:col>15</xdr:col>
      <xdr:colOff>98425</xdr:colOff>
      <xdr:row>33</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76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115570</xdr:rowOff>
    </xdr:from>
    <xdr:to>
      <xdr:col>11</xdr:col>
      <xdr:colOff>9525</xdr:colOff>
      <xdr:row>33</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7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64770</xdr:rowOff>
    </xdr:from>
    <xdr:to>
      <xdr:col>24</xdr:col>
      <xdr:colOff>76200</xdr:colOff>
      <xdr:row>33</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144797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3810</xdr:rowOff>
    </xdr:from>
    <xdr:to>
      <xdr:col>20</xdr:col>
      <xdr:colOff>38100</xdr:colOff>
      <xdr:row>33</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115587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3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57150</xdr:rowOff>
    </xdr:from>
    <xdr:to>
      <xdr:col>15</xdr:col>
      <xdr:colOff>149225</xdr:colOff>
      <xdr:row>33</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72390</xdr:rowOff>
    </xdr:from>
    <xdr:to>
      <xdr:col>11</xdr:col>
      <xdr:colOff>60325</xdr:colOff>
      <xdr:row>34</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64770</xdr:rowOff>
    </xdr:from>
    <xdr:to>
      <xdr:col>6</xdr:col>
      <xdr:colOff>171450</xdr:colOff>
      <xdr:row>33</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物件費に係る経常収支比率は、類似団体平均より下回った水準で推移しており、類似団体内順位では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ごみ収集・処理業務や給食業務等を一部事務組合で行っていることにより、その経費が委託料等の物件費ではなく補助費として計上されているためである。前年度に続き微増したのは、施設解体に係る経費の増が影響しているため、一時的と考えられるが、今後も経常的な経費について事務事業の見直し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134620</xdr:rowOff>
    </xdr:from>
    <xdr:to>
      <xdr:col>82</xdr:col>
      <xdr:colOff>107950</xdr:colOff>
      <xdr:row>14</xdr:row>
      <xdr:rowOff>157480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34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88900</xdr:rowOff>
    </xdr:from>
    <xdr:to>
      <xdr:col>78</xdr:col>
      <xdr:colOff>69850</xdr:colOff>
      <xdr:row>14</xdr:row>
      <xdr:rowOff>134620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8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88900</xdr:rowOff>
    </xdr:from>
    <xdr:to>
      <xdr:col>73</xdr:col>
      <xdr:colOff>180975</xdr:colOff>
      <xdr:row>14</xdr:row>
      <xdr:rowOff>111760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48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111760</xdr:rowOff>
    </xdr:from>
    <xdr:to>
      <xdr:col>69</xdr:col>
      <xdr:colOff>92075</xdr:colOff>
      <xdr:row>14</xdr:row>
      <xdr:rowOff>134620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51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106680</xdr:rowOff>
    </xdr:from>
    <xdr:to>
      <xdr:col>82</xdr:col>
      <xdr:colOff>158750</xdr:colOff>
      <xdr:row>15</xdr:row>
      <xdr:rowOff>36830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15257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1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83820</xdr:rowOff>
    </xdr:from>
    <xdr:to>
      <xdr:col>78</xdr:col>
      <xdr:colOff>120650</xdr:colOff>
      <xdr:row>15</xdr:row>
      <xdr:rowOff>13970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24147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5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38100</xdr:rowOff>
    </xdr:from>
    <xdr:to>
      <xdr:col>74</xdr:col>
      <xdr:colOff>31750</xdr:colOff>
      <xdr:row>14</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60960</xdr:rowOff>
    </xdr:from>
    <xdr:to>
      <xdr:col>69</xdr:col>
      <xdr:colOff>142875</xdr:colOff>
      <xdr:row>14</xdr:row>
      <xdr:rowOff>162560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83820</xdr:rowOff>
    </xdr:from>
    <xdr:to>
      <xdr:col>65</xdr:col>
      <xdr:colOff>53975</xdr:colOff>
      <xdr:row>15</xdr:row>
      <xdr:rowOff>13970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24147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扶助費に係る経常収支比率は、児童福祉費、障害者自立支援給付費の増となっている一方で、生活保護費の減により前年度から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これは新型コロナウイルス感染症の影響による受診控え等の影響も考えられることから、次年度以降は増加が見込まれるため、資格審査等の適正化を進め、費用の抑制に努める。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xdr:rowOff>
    </xdr:from>
    <xdr:to>
      <xdr:col>24</xdr:col>
      <xdr:colOff>25400</xdr:colOff>
      <xdr:row>55</xdr:row>
      <xdr:rowOff>138430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386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85090</xdr:rowOff>
    </xdr:from>
    <xdr:to>
      <xdr:col>19</xdr:col>
      <xdr:colOff>187325</xdr:colOff>
      <xdr:row>55</xdr:row>
      <xdr:rowOff>138430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14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85090</xdr:rowOff>
    </xdr:from>
    <xdr:to>
      <xdr:col>15</xdr:col>
      <xdr:colOff>98425</xdr:colOff>
      <xdr:row>55</xdr:row>
      <xdr:rowOff>115570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14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115570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61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129540</xdr:rowOff>
    </xdr:from>
    <xdr:to>
      <xdr:col>24</xdr:col>
      <xdr:colOff>76200</xdr:colOff>
      <xdr:row>55</xdr:row>
      <xdr:rowOff>59690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146067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2557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34290</xdr:rowOff>
    </xdr:from>
    <xdr:to>
      <xdr:col>15</xdr:col>
      <xdr:colOff>149225</xdr:colOff>
      <xdr:row>55</xdr:row>
      <xdr:rowOff>135890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120667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64770</xdr:rowOff>
    </xdr:from>
    <xdr:to>
      <xdr:col>11</xdr:col>
      <xdr:colOff>60325</xdr:colOff>
      <xdr:row>55</xdr:row>
      <xdr:rowOff>166370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151147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その他の経費に係る経常収支比率は、類似団体平均及び県平均を上回る結果となった。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これは除雪費等を含む維持補修費が前年度比約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％増となったことが影響している。収入の確保に取り組むとともに施設管理や事務事業の見直しを図り、健全な財政運営に努める。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133350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147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76200</xdr:rowOff>
    </xdr:from>
    <xdr:to>
      <xdr:col>69</xdr:col>
      <xdr:colOff>92075</xdr:colOff>
      <xdr:row>58</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2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82550</xdr:rowOff>
    </xdr:from>
    <xdr:to>
      <xdr:col>82</xdr:col>
      <xdr:colOff>158750</xdr:colOff>
      <xdr:row>60</xdr:row>
      <xdr:rowOff>12700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54627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補助費等に係る経常収支比率は、類似団体平均より大きく上回った水準で推移しており、類似団体内順位では最も高くなっている。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これは、病院や下水道の公営企業への繰出金や一部事務組合への負担金が多額であることが要因となっており、一方で人件費や物件費などの費用は抑えられている。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97282</xdr:rowOff>
    </xdr:from>
    <xdr:to>
      <xdr:col>82</xdr:col>
      <xdr:colOff>107950</xdr:colOff>
      <xdr:row>39</xdr:row>
      <xdr:rowOff>161290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7838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39</xdr:row>
      <xdr:rowOff>97282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7564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46990</xdr:rowOff>
    </xdr:from>
    <xdr:to>
      <xdr:col>73</xdr:col>
      <xdr:colOff>180975</xdr:colOff>
      <xdr:row>39</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39</xdr:row>
      <xdr:rowOff>46990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73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110490</xdr:rowOff>
    </xdr:from>
    <xdr:to>
      <xdr:col>82</xdr:col>
      <xdr:colOff>158750</xdr:colOff>
      <xdr:row>40</xdr:row>
      <xdr:rowOff>40640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19067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70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46482</xdr:rowOff>
    </xdr:from>
    <xdr:to>
      <xdr:col>78</xdr:col>
      <xdr:colOff>120650</xdr:colOff>
      <xdr:row>39</xdr:row>
      <xdr:rowOff>148082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132859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81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167640</xdr:rowOff>
    </xdr:from>
    <xdr:to>
      <xdr:col>65</xdr:col>
      <xdr:colOff>53975</xdr:colOff>
      <xdr:row>39</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82567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ポイント減少し、全国平均を下回る結果となった。これは地方道路等整備事業債などの大型借入の償還終了が大きな要因となっている。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減少傾向ではあるが、大規模建設等事業の地方債の新規借入や大きい借入事業の償還が開始となる令和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年度以降は増加傾向が続く見込みのため、引き続き交付税措置のある有利な地方債を活用するなど、公債費の抑制に努める。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71482</xdr:rowOff>
    </xdr:from>
    <xdr:to>
      <xdr:col>24</xdr:col>
      <xdr:colOff>25400</xdr:colOff>
      <xdr:row>76</xdr:row>
      <xdr:rowOff>117202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10168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117202</xdr:rowOff>
    </xdr:from>
    <xdr:to>
      <xdr:col>19</xdr:col>
      <xdr:colOff>187325</xdr:colOff>
      <xdr:row>77</xdr:row>
      <xdr:rowOff>17599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147402"/>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17599</xdr:rowOff>
    </xdr:from>
    <xdr:to>
      <xdr:col>15</xdr:col>
      <xdr:colOff>98425</xdr:colOff>
      <xdr:row>77</xdr:row>
      <xdr:rowOff>82913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192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82913</xdr:rowOff>
    </xdr:from>
    <xdr:to>
      <xdr:col>11</xdr:col>
      <xdr:colOff>9525</xdr:colOff>
      <xdr:row>77</xdr:row>
      <xdr:rowOff>154758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28456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37210</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9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66402</xdr:rowOff>
    </xdr:from>
    <xdr:to>
      <xdr:col>20</xdr:col>
      <xdr:colOff>38100</xdr:colOff>
      <xdr:row>76</xdr:row>
      <xdr:rowOff>168002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6730</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138249</xdr:rowOff>
    </xdr:from>
    <xdr:to>
      <xdr:col>15</xdr:col>
      <xdr:colOff>149225</xdr:colOff>
      <xdr:row>77</xdr:row>
      <xdr:rowOff>68399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78576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32113</xdr:rowOff>
    </xdr:from>
    <xdr:to>
      <xdr:col>11</xdr:col>
      <xdr:colOff>60325</xdr:colOff>
      <xdr:row>77</xdr:row>
      <xdr:rowOff>133713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103958</xdr:rowOff>
    </xdr:from>
    <xdr:to>
      <xdr:col>6</xdr:col>
      <xdr:colOff>171450</xdr:colOff>
      <xdr:row>78</xdr:row>
      <xdr:rowOff>34108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18885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公債費以外の経常収支比率は、これまでは類似団体と同水準で推移してきたが、令和２年度は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ポイント上回り、県平均も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増加傾向にあるため、今後も経常経費の抑制に努める。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100330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180061"/>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149861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76</xdr:row>
      <xdr:rowOff>104139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073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43180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974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21607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163830</xdr:rowOff>
    </xdr:from>
    <xdr:to>
      <xdr:col>69</xdr:col>
      <xdr:colOff>142875</xdr:colOff>
      <xdr:row>76</xdr:row>
      <xdr:rowOff>93980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104157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35279</xdr:rowOff>
    </xdr:from>
    <xdr:to>
      <xdr:col>29</xdr:col>
      <xdr:colOff>127000</xdr:colOff>
      <xdr:row>18</xdr:row>
      <xdr:rowOff>56567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169004"/>
          <a:ext cx="647700" cy="21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56567</xdr:rowOff>
    </xdr:from>
    <xdr:to>
      <xdr:col>26</xdr:col>
      <xdr:colOff>50800</xdr:colOff>
      <xdr:row>18</xdr:row>
      <xdr:rowOff>61854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90292"/>
          <a:ext cx="698500" cy="5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61854</xdr:rowOff>
    </xdr:from>
    <xdr:to>
      <xdr:col>22</xdr:col>
      <xdr:colOff>114300</xdr:colOff>
      <xdr:row>18</xdr:row>
      <xdr:rowOff>63283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95579"/>
          <a:ext cx="698500" cy="1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63283</xdr:rowOff>
    </xdr:from>
    <xdr:to>
      <xdr:col>18</xdr:col>
      <xdr:colOff>177800</xdr:colOff>
      <xdr:row>18</xdr:row>
      <xdr:rowOff>70226</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97008"/>
          <a:ext cx="698500" cy="6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155929</xdr:rowOff>
    </xdr:from>
    <xdr:to>
      <xdr:col>29</xdr:col>
      <xdr:colOff>177800</xdr:colOff>
      <xdr:row>18</xdr:row>
      <xdr:rowOff>86079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118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128006</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09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5767</xdr:rowOff>
    </xdr:from>
    <xdr:to>
      <xdr:col>26</xdr:col>
      <xdr:colOff>101600</xdr:colOff>
      <xdr:row>18</xdr:row>
      <xdr:rowOff>107367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139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92144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225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11054</xdr:rowOff>
    </xdr:from>
    <xdr:to>
      <xdr:col>22</xdr:col>
      <xdr:colOff>165100</xdr:colOff>
      <xdr:row>18</xdr:row>
      <xdr:rowOff>112654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44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97431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3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12483</xdr:rowOff>
    </xdr:from>
    <xdr:to>
      <xdr:col>19</xdr:col>
      <xdr:colOff>38100</xdr:colOff>
      <xdr:row>18</xdr:row>
      <xdr:rowOff>114083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46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98860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3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19426</xdr:rowOff>
    </xdr:from>
    <xdr:to>
      <xdr:col>15</xdr:col>
      <xdr:colOff>101600</xdr:colOff>
      <xdr:row>18</xdr:row>
      <xdr:rowOff>121026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5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105803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3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23444</xdr:rowOff>
    </xdr:from>
    <xdr:to>
      <xdr:col>29</xdr:col>
      <xdr:colOff>127000</xdr:colOff>
      <xdr:row>36</xdr:row>
      <xdr:rowOff>38564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976694"/>
          <a:ext cx="647700" cy="1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8222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961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281697</xdr:rowOff>
    </xdr:from>
    <xdr:to>
      <xdr:col>26</xdr:col>
      <xdr:colOff>50800</xdr:colOff>
      <xdr:row>36</xdr:row>
      <xdr:rowOff>38564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892047"/>
          <a:ext cx="698500" cy="99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279052</xdr:rowOff>
    </xdr:from>
    <xdr:to>
      <xdr:col>22</xdr:col>
      <xdr:colOff>114300</xdr:colOff>
      <xdr:row>35</xdr:row>
      <xdr:rowOff>281697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889402"/>
          <a:ext cx="698500" cy="2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252861</xdr:rowOff>
    </xdr:from>
    <xdr:to>
      <xdr:col>18</xdr:col>
      <xdr:colOff>177800</xdr:colOff>
      <xdr:row>35</xdr:row>
      <xdr:rowOff>279052</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863211"/>
          <a:ext cx="698500" cy="2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315544</xdr:rowOff>
    </xdr:from>
    <xdr:to>
      <xdr:col>29</xdr:col>
      <xdr:colOff>177800</xdr:colOff>
      <xdr:row>36</xdr:row>
      <xdr:rowOff>74244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925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160621</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77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330664</xdr:rowOff>
    </xdr:from>
    <xdr:to>
      <xdr:col>26</xdr:col>
      <xdr:colOff>101600</xdr:colOff>
      <xdr:row>36</xdr:row>
      <xdr:rowOff>89364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41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99541</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709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230897</xdr:rowOff>
    </xdr:from>
    <xdr:to>
      <xdr:col>22</xdr:col>
      <xdr:colOff>165100</xdr:colOff>
      <xdr:row>35</xdr:row>
      <xdr:rowOff>332497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84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342674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6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228252</xdr:rowOff>
    </xdr:from>
    <xdr:to>
      <xdr:col>19</xdr:col>
      <xdr:colOff>38100</xdr:colOff>
      <xdr:row>35</xdr:row>
      <xdr:rowOff>329852</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83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340029</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607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202061</xdr:rowOff>
    </xdr:from>
    <xdr:to>
      <xdr:col>15</xdr:col>
      <xdr:colOff>101600</xdr:colOff>
      <xdr:row>35</xdr:row>
      <xdr:rowOff>303661</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812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313838</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58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60,345
60,007
725.65
45,416,215
43,077,213
2,152,869
18,234,083
34,894,912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125299</xdr:rowOff>
    </xdr:from>
    <xdr:to>
      <xdr:col>24</xdr:col>
      <xdr:colOff>63500</xdr:colOff>
      <xdr:row>39</xdr:row>
      <xdr:rowOff>8155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640399"/>
          <a:ext cx="838200" cy="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167804</xdr:rowOff>
    </xdr:from>
    <xdr:to>
      <xdr:col>19</xdr:col>
      <xdr:colOff>177800</xdr:colOff>
      <xdr:row>39</xdr:row>
      <xdr:rowOff>8155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682904"/>
          <a:ext cx="889000" cy="1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151859</xdr:rowOff>
    </xdr:from>
    <xdr:to>
      <xdr:col>15</xdr:col>
      <xdr:colOff>50800</xdr:colOff>
      <xdr:row>38</xdr:row>
      <xdr:rowOff>167804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666959"/>
          <a:ext cx="8890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151859</xdr:rowOff>
    </xdr:from>
    <xdr:to>
      <xdr:col>10</xdr:col>
      <xdr:colOff>114300</xdr:colOff>
      <xdr:row>38</xdr:row>
      <xdr:rowOff>159188</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666959"/>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74499</xdr:rowOff>
    </xdr:from>
    <xdr:to>
      <xdr:col>24</xdr:col>
      <xdr:colOff>114300</xdr:colOff>
      <xdr:row>39</xdr:row>
      <xdr:rowOff>4649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5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160876</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50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128805</xdr:rowOff>
    </xdr:from>
    <xdr:to>
      <xdr:col>20</xdr:col>
      <xdr:colOff>38100</xdr:colOff>
      <xdr:row>39</xdr:row>
      <xdr:rowOff>58955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6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50082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73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117004</xdr:rowOff>
    </xdr:from>
    <xdr:to>
      <xdr:col>15</xdr:col>
      <xdr:colOff>101600</xdr:colOff>
      <xdr:row>39</xdr:row>
      <xdr:rowOff>47154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6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38281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7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101059</xdr:rowOff>
    </xdr:from>
    <xdr:to>
      <xdr:col>10</xdr:col>
      <xdr:colOff>165100</xdr:colOff>
      <xdr:row>39</xdr:row>
      <xdr:rowOff>31209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61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22336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7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108388</xdr:rowOff>
    </xdr:from>
    <xdr:to>
      <xdr:col>6</xdr:col>
      <xdr:colOff>38100</xdr:colOff>
      <xdr:row>39</xdr:row>
      <xdr:rowOff>38538</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6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29665</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7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135667</xdr:rowOff>
    </xdr:from>
    <xdr:to>
      <xdr:col>24</xdr:col>
      <xdr:colOff>63500</xdr:colOff>
      <xdr:row>58</xdr:row>
      <xdr:rowOff>4042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736867"/>
          <a:ext cx="838200" cy="2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4042</xdr:rowOff>
    </xdr:from>
    <xdr:to>
      <xdr:col>19</xdr:col>
      <xdr:colOff>177800</xdr:colOff>
      <xdr:row>59</xdr:row>
      <xdr:rowOff>25531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948142"/>
          <a:ext cx="889000" cy="1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25531</xdr:rowOff>
    </xdr:from>
    <xdr:to>
      <xdr:col>15</xdr:col>
      <xdr:colOff>50800</xdr:colOff>
      <xdr:row>59</xdr:row>
      <xdr:rowOff>96364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10141081"/>
          <a:ext cx="889000" cy="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54873</xdr:rowOff>
    </xdr:from>
    <xdr:to>
      <xdr:col>10</xdr:col>
      <xdr:colOff>114300</xdr:colOff>
      <xdr:row>59</xdr:row>
      <xdr:rowOff>96364</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10170423"/>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84867</xdr:rowOff>
    </xdr:from>
    <xdr:to>
      <xdr:col>24</xdr:col>
      <xdr:colOff>114300</xdr:colOff>
      <xdr:row>57</xdr:row>
      <xdr:rowOff>15017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6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63294</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66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124692</xdr:rowOff>
    </xdr:from>
    <xdr:to>
      <xdr:col>20</xdr:col>
      <xdr:colOff>38100</xdr:colOff>
      <xdr:row>58</xdr:row>
      <xdr:rowOff>54842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89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45969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146181</xdr:rowOff>
    </xdr:from>
    <xdr:to>
      <xdr:col>15</xdr:col>
      <xdr:colOff>101600</xdr:colOff>
      <xdr:row>59</xdr:row>
      <xdr:rowOff>76331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1009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67458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18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45564</xdr:rowOff>
    </xdr:from>
    <xdr:to>
      <xdr:col>10</xdr:col>
      <xdr:colOff>165100</xdr:colOff>
      <xdr:row>59</xdr:row>
      <xdr:rowOff>147164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1016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138291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25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4073</xdr:rowOff>
    </xdr:from>
    <xdr:to>
      <xdr:col>6</xdr:col>
      <xdr:colOff>38100</xdr:colOff>
      <xdr:row>59</xdr:row>
      <xdr:rowOff>105673</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1011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96800</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21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41783</xdr:rowOff>
    </xdr:from>
    <xdr:to>
      <xdr:col>24</xdr:col>
      <xdr:colOff>63500</xdr:colOff>
      <xdr:row>75</xdr:row>
      <xdr:rowOff>168503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2900533"/>
          <a:ext cx="838200" cy="1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21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120307</xdr:rowOff>
    </xdr:from>
    <xdr:to>
      <xdr:col>19</xdr:col>
      <xdr:colOff>177800</xdr:colOff>
      <xdr:row>75</xdr:row>
      <xdr:rowOff>168503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2979057"/>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120307</xdr:rowOff>
    </xdr:from>
    <xdr:to>
      <xdr:col>15</xdr:col>
      <xdr:colOff>50800</xdr:colOff>
      <xdr:row>76</xdr:row>
      <xdr:rowOff>29363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2979057"/>
          <a:ext cx="889000" cy="8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163186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29363</xdr:rowOff>
    </xdr:from>
    <xdr:to>
      <xdr:col>10</xdr:col>
      <xdr:colOff>114300</xdr:colOff>
      <xdr:row>76</xdr:row>
      <xdr:rowOff>123165</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059563"/>
          <a:ext cx="889000" cy="9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124401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162433</xdr:rowOff>
    </xdr:from>
    <xdr:to>
      <xdr:col>24</xdr:col>
      <xdr:colOff>114300</xdr:colOff>
      <xdr:row>75</xdr:row>
      <xdr:rowOff>92583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28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13860</xdr:rowOff>
    </xdr:from>
    <xdr:ext cx="534377"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70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117704</xdr:rowOff>
    </xdr:from>
    <xdr:to>
      <xdr:col>20</xdr:col>
      <xdr:colOff>38100</xdr:colOff>
      <xdr:row>76</xdr:row>
      <xdr:rowOff>47854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29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64381</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30111" y="1275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69507</xdr:rowOff>
    </xdr:from>
    <xdr:to>
      <xdr:col>15</xdr:col>
      <xdr:colOff>101600</xdr:colOff>
      <xdr:row>75</xdr:row>
      <xdr:rowOff>171107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29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16184</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41111" y="1270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150013</xdr:rowOff>
    </xdr:from>
    <xdr:to>
      <xdr:col>10</xdr:col>
      <xdr:colOff>165100</xdr:colOff>
      <xdr:row>76</xdr:row>
      <xdr:rowOff>80163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00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96690</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52111" y="1278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72365</xdr:rowOff>
    </xdr:from>
    <xdr:to>
      <xdr:col>6</xdr:col>
      <xdr:colOff>38100</xdr:colOff>
      <xdr:row>77</xdr:row>
      <xdr:rowOff>2515</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1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19042</xdr:rowOff>
    </xdr:from>
    <xdr:ext cx="534377"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63111" y="128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164528</xdr:rowOff>
    </xdr:from>
    <xdr:to>
      <xdr:col>24</xdr:col>
      <xdr:colOff>63500</xdr:colOff>
      <xdr:row>93</xdr:row>
      <xdr:rowOff>170345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109378"/>
          <a:ext cx="8382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170345</xdr:rowOff>
    </xdr:from>
    <xdr:to>
      <xdr:col>19</xdr:col>
      <xdr:colOff>177800</xdr:colOff>
      <xdr:row>94</xdr:row>
      <xdr:rowOff>59868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115195"/>
          <a:ext cx="889000" cy="6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59868</xdr:rowOff>
    </xdr:from>
    <xdr:to>
      <xdr:col>15</xdr:col>
      <xdr:colOff>50800</xdr:colOff>
      <xdr:row>94</xdr:row>
      <xdr:rowOff>85522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176168"/>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85522</xdr:rowOff>
    </xdr:from>
    <xdr:to>
      <xdr:col>10</xdr:col>
      <xdr:colOff>114300</xdr:colOff>
      <xdr:row>94</xdr:row>
      <xdr:rowOff>128409</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201822"/>
          <a:ext cx="889000" cy="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113728</xdr:rowOff>
    </xdr:from>
    <xdr:to>
      <xdr:col>24</xdr:col>
      <xdr:colOff>114300</xdr:colOff>
      <xdr:row>94</xdr:row>
      <xdr:rowOff>43878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0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136605</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91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119545</xdr:rowOff>
    </xdr:from>
    <xdr:to>
      <xdr:col>20</xdr:col>
      <xdr:colOff>38100</xdr:colOff>
      <xdr:row>94</xdr:row>
      <xdr:rowOff>49695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0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66222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83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9068</xdr:rowOff>
    </xdr:from>
    <xdr:to>
      <xdr:col>15</xdr:col>
      <xdr:colOff>101600</xdr:colOff>
      <xdr:row>94</xdr:row>
      <xdr:rowOff>110668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1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127195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90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34722</xdr:rowOff>
    </xdr:from>
    <xdr:to>
      <xdr:col>10</xdr:col>
      <xdr:colOff>165100</xdr:colOff>
      <xdr:row>94</xdr:row>
      <xdr:rowOff>136322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1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152849</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92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77609</xdr:rowOff>
    </xdr:from>
    <xdr:to>
      <xdr:col>6</xdr:col>
      <xdr:colOff>38100</xdr:colOff>
      <xdr:row>95</xdr:row>
      <xdr:rowOff>7759</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1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24286</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596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57943</xdr:rowOff>
    </xdr:from>
    <xdr:to>
      <xdr:col>55</xdr:col>
      <xdr:colOff>0</xdr:colOff>
      <xdr:row>36</xdr:row>
      <xdr:rowOff>74906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715793"/>
          <a:ext cx="838200" cy="53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74906</xdr:rowOff>
    </xdr:from>
    <xdr:to>
      <xdr:col>50</xdr:col>
      <xdr:colOff>114300</xdr:colOff>
      <xdr:row>36</xdr:row>
      <xdr:rowOff>102370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247106"/>
          <a:ext cx="889000" cy="2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102370</xdr:rowOff>
    </xdr:from>
    <xdr:to>
      <xdr:col>45</xdr:col>
      <xdr:colOff>177800</xdr:colOff>
      <xdr:row>36</xdr:row>
      <xdr:rowOff>103627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7457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103627</xdr:rowOff>
    </xdr:from>
    <xdr:to>
      <xdr:col>41</xdr:col>
      <xdr:colOff>50800</xdr:colOff>
      <xdr:row>36</xdr:row>
      <xdr:rowOff>112908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275827"/>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7143</xdr:rowOff>
    </xdr:from>
    <xdr:to>
      <xdr:col>55</xdr:col>
      <xdr:colOff>50800</xdr:colOff>
      <xdr:row>33</xdr:row>
      <xdr:rowOff>108743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6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30020</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51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24106</xdr:rowOff>
    </xdr:from>
    <xdr:to>
      <xdr:col>50</xdr:col>
      <xdr:colOff>165100</xdr:colOff>
      <xdr:row>36</xdr:row>
      <xdr:rowOff>125706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9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142233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51570</xdr:rowOff>
    </xdr:from>
    <xdr:to>
      <xdr:col>46</xdr:col>
      <xdr:colOff>38100</xdr:colOff>
      <xdr:row>36</xdr:row>
      <xdr:rowOff>153170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2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169697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9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52827</xdr:rowOff>
    </xdr:from>
    <xdr:to>
      <xdr:col>41</xdr:col>
      <xdr:colOff>101600</xdr:colOff>
      <xdr:row>36</xdr:row>
      <xdr:rowOff>154427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170954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62108</xdr:rowOff>
    </xdr:from>
    <xdr:to>
      <xdr:col>36</xdr:col>
      <xdr:colOff>165100</xdr:colOff>
      <xdr:row>36</xdr:row>
      <xdr:rowOff>163708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3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8785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80790</xdr:rowOff>
    </xdr:from>
    <xdr:to>
      <xdr:col>55</xdr:col>
      <xdr:colOff>0</xdr:colOff>
      <xdr:row>55</xdr:row>
      <xdr:rowOff>169838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510540"/>
          <a:ext cx="838200" cy="8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169838</xdr:rowOff>
    </xdr:from>
    <xdr:to>
      <xdr:col>50</xdr:col>
      <xdr:colOff>114300</xdr:colOff>
      <xdr:row>56</xdr:row>
      <xdr:rowOff>168545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599588"/>
          <a:ext cx="889000" cy="17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168545</xdr:rowOff>
    </xdr:from>
    <xdr:to>
      <xdr:col>45</xdr:col>
      <xdr:colOff>177800</xdr:colOff>
      <xdr:row>57</xdr:row>
      <xdr:rowOff>83203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69745"/>
          <a:ext cx="889000" cy="8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83203</xdr:rowOff>
    </xdr:from>
    <xdr:to>
      <xdr:col>41</xdr:col>
      <xdr:colOff>50800</xdr:colOff>
      <xdr:row>58</xdr:row>
      <xdr:rowOff>41041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855853"/>
          <a:ext cx="889000" cy="12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29990</xdr:rowOff>
    </xdr:from>
    <xdr:to>
      <xdr:col>55</xdr:col>
      <xdr:colOff>50800</xdr:colOff>
      <xdr:row>55</xdr:row>
      <xdr:rowOff>131590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4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52867</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31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119038</xdr:rowOff>
    </xdr:from>
    <xdr:to>
      <xdr:col>50</xdr:col>
      <xdr:colOff>165100</xdr:colOff>
      <xdr:row>56</xdr:row>
      <xdr:rowOff>49188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5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65715</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932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117745</xdr:rowOff>
    </xdr:from>
    <xdr:to>
      <xdr:col>46</xdr:col>
      <xdr:colOff>38100</xdr:colOff>
      <xdr:row>57</xdr:row>
      <xdr:rowOff>47895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1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39022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1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32403</xdr:rowOff>
    </xdr:from>
    <xdr:to>
      <xdr:col>41</xdr:col>
      <xdr:colOff>101600</xdr:colOff>
      <xdr:row>57</xdr:row>
      <xdr:rowOff>134003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125130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9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161691</xdr:rowOff>
    </xdr:from>
    <xdr:to>
      <xdr:col>36</xdr:col>
      <xdr:colOff>165100</xdr:colOff>
      <xdr:row>58</xdr:row>
      <xdr:rowOff>91841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3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82968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2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2060</xdr:rowOff>
    </xdr:from>
    <xdr:to>
      <xdr:col>55</xdr:col>
      <xdr:colOff>0</xdr:colOff>
      <xdr:row>78</xdr:row>
      <xdr:rowOff>166012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375160"/>
          <a:ext cx="838200" cy="16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166012</xdr:rowOff>
    </xdr:from>
    <xdr:to>
      <xdr:col>50</xdr:col>
      <xdr:colOff>114300</xdr:colOff>
      <xdr:row>79</xdr:row>
      <xdr:rowOff>29629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39112"/>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19945</xdr:rowOff>
    </xdr:from>
    <xdr:to>
      <xdr:col>45</xdr:col>
      <xdr:colOff>177800</xdr:colOff>
      <xdr:row>79</xdr:row>
      <xdr:rowOff>29629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64495"/>
          <a:ext cx="889000" cy="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19945</xdr:rowOff>
    </xdr:from>
    <xdr:to>
      <xdr:col>41</xdr:col>
      <xdr:colOff>50800</xdr:colOff>
      <xdr:row>79</xdr:row>
      <xdr:rowOff>40114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564495"/>
          <a:ext cx="889000" cy="2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122710</xdr:rowOff>
    </xdr:from>
    <xdr:to>
      <xdr:col>55</xdr:col>
      <xdr:colOff>50800</xdr:colOff>
      <xdr:row>78</xdr:row>
      <xdr:rowOff>52860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2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145587</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7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115212</xdr:rowOff>
    </xdr:from>
    <xdr:to>
      <xdr:col>50</xdr:col>
      <xdr:colOff>165100</xdr:colOff>
      <xdr:row>79</xdr:row>
      <xdr:rowOff>45362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36489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150279</xdr:rowOff>
    </xdr:from>
    <xdr:to>
      <xdr:col>46</xdr:col>
      <xdr:colOff>38100</xdr:colOff>
      <xdr:row>79</xdr:row>
      <xdr:rowOff>80429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71556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61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140595</xdr:rowOff>
    </xdr:from>
    <xdr:to>
      <xdr:col>41</xdr:col>
      <xdr:colOff>101600</xdr:colOff>
      <xdr:row>79</xdr:row>
      <xdr:rowOff>70745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61872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0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160764</xdr:rowOff>
    </xdr:from>
    <xdr:to>
      <xdr:col>36</xdr:col>
      <xdr:colOff>165100</xdr:colOff>
      <xdr:row>79</xdr:row>
      <xdr:rowOff>90914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82041</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83017" y="1362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116334</xdr:rowOff>
    </xdr:from>
    <xdr:to>
      <xdr:col>55</xdr:col>
      <xdr:colOff>0</xdr:colOff>
      <xdr:row>91</xdr:row>
      <xdr:rowOff>39393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5546834"/>
          <a:ext cx="838200" cy="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116334</xdr:rowOff>
    </xdr:from>
    <xdr:to>
      <xdr:col>50</xdr:col>
      <xdr:colOff>114300</xdr:colOff>
      <xdr:row>93</xdr:row>
      <xdr:rowOff>105411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5546834"/>
          <a:ext cx="889000" cy="50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105411</xdr:rowOff>
    </xdr:from>
    <xdr:to>
      <xdr:col>45</xdr:col>
      <xdr:colOff>177800</xdr:colOff>
      <xdr:row>95</xdr:row>
      <xdr:rowOff>53845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050261"/>
          <a:ext cx="889000" cy="29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53845</xdr:rowOff>
    </xdr:from>
    <xdr:to>
      <xdr:col>41</xdr:col>
      <xdr:colOff>50800</xdr:colOff>
      <xdr:row>97</xdr:row>
      <xdr:rowOff>122098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341595"/>
          <a:ext cx="889000" cy="4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160043</xdr:rowOff>
    </xdr:from>
    <xdr:to>
      <xdr:col>55</xdr:col>
      <xdr:colOff>50800</xdr:colOff>
      <xdr:row>91</xdr:row>
      <xdr:rowOff>90193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559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11470</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44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65534</xdr:rowOff>
    </xdr:from>
    <xdr:to>
      <xdr:col>50</xdr:col>
      <xdr:colOff>165100</xdr:colOff>
      <xdr:row>90</xdr:row>
      <xdr:rowOff>167134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549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12211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527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54611</xdr:rowOff>
    </xdr:from>
    <xdr:to>
      <xdr:col>46</xdr:col>
      <xdr:colOff>38100</xdr:colOff>
      <xdr:row>93</xdr:row>
      <xdr:rowOff>156211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59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1288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57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3045</xdr:rowOff>
    </xdr:from>
    <xdr:to>
      <xdr:col>41</xdr:col>
      <xdr:colOff>101600</xdr:colOff>
      <xdr:row>95</xdr:row>
      <xdr:rowOff>104645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2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121172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06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71298</xdr:rowOff>
    </xdr:from>
    <xdr:to>
      <xdr:col>36</xdr:col>
      <xdr:colOff>165100</xdr:colOff>
      <xdr:row>98</xdr:row>
      <xdr:rowOff>1448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164025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7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36602</xdr:rowOff>
    </xdr:from>
    <xdr:to>
      <xdr:col>85</xdr:col>
      <xdr:colOff>127000</xdr:colOff>
      <xdr:row>39</xdr:row>
      <xdr:rowOff>38862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23152"/>
          <a:ext cx="8382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36347</xdr:rowOff>
    </xdr:from>
    <xdr:to>
      <xdr:col>81</xdr:col>
      <xdr:colOff>50800</xdr:colOff>
      <xdr:row>39</xdr:row>
      <xdr:rowOff>38862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2289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119355</xdr:rowOff>
    </xdr:from>
    <xdr:to>
      <xdr:col>76</xdr:col>
      <xdr:colOff>114300</xdr:colOff>
      <xdr:row>39</xdr:row>
      <xdr:rowOff>36347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34455"/>
          <a:ext cx="889000" cy="8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119355</xdr:rowOff>
    </xdr:from>
    <xdr:to>
      <xdr:col>71</xdr:col>
      <xdr:colOff>177800</xdr:colOff>
      <xdr:row>39</xdr:row>
      <xdr:rowOff>29528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634455"/>
          <a:ext cx="889000" cy="8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39526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157252</xdr:rowOff>
    </xdr:from>
    <xdr:to>
      <xdr:col>85</xdr:col>
      <xdr:colOff>177800</xdr:colOff>
      <xdr:row>39</xdr:row>
      <xdr:rowOff>87402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72179</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87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159512</xdr:rowOff>
    </xdr:from>
    <xdr:to>
      <xdr:col>81</xdr:col>
      <xdr:colOff>101600</xdr:colOff>
      <xdr:row>39</xdr:row>
      <xdr:rowOff>89662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80789</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767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156997</xdr:rowOff>
    </xdr:from>
    <xdr:to>
      <xdr:col>76</xdr:col>
      <xdr:colOff>165100</xdr:colOff>
      <xdr:row>39</xdr:row>
      <xdr:rowOff>87147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78274</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764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68555</xdr:rowOff>
    </xdr:from>
    <xdr:to>
      <xdr:col>72</xdr:col>
      <xdr:colOff>38100</xdr:colOff>
      <xdr:row>38</xdr:row>
      <xdr:rowOff>170155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15232</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35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150178</xdr:rowOff>
    </xdr:from>
    <xdr:to>
      <xdr:col>67</xdr:col>
      <xdr:colOff>101600</xdr:colOff>
      <xdr:row>39</xdr:row>
      <xdr:rowOff>80328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71455</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75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142557</xdr:rowOff>
    </xdr:from>
    <xdr:to>
      <xdr:col>85</xdr:col>
      <xdr:colOff>127000</xdr:colOff>
      <xdr:row>75</xdr:row>
      <xdr:rowOff>159702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001307"/>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106159</xdr:rowOff>
    </xdr:from>
    <xdr:to>
      <xdr:col>81</xdr:col>
      <xdr:colOff>50800</xdr:colOff>
      <xdr:row>75</xdr:row>
      <xdr:rowOff>142557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964909"/>
          <a:ext cx="8890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66484</xdr:rowOff>
    </xdr:from>
    <xdr:to>
      <xdr:col>76</xdr:col>
      <xdr:colOff>114300</xdr:colOff>
      <xdr:row>75</xdr:row>
      <xdr:rowOff>106159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925234"/>
          <a:ext cx="889000" cy="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26898</xdr:rowOff>
    </xdr:from>
    <xdr:to>
      <xdr:col>71</xdr:col>
      <xdr:colOff>177800</xdr:colOff>
      <xdr:row>75</xdr:row>
      <xdr:rowOff>66484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885648"/>
          <a:ext cx="889000" cy="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108903</xdr:rowOff>
    </xdr:from>
    <xdr:to>
      <xdr:col>85</xdr:col>
      <xdr:colOff>177800</xdr:colOff>
      <xdr:row>76</xdr:row>
      <xdr:rowOff>39052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967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87330</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94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91757</xdr:rowOff>
    </xdr:from>
    <xdr:to>
      <xdr:col>81</xdr:col>
      <xdr:colOff>101600</xdr:colOff>
      <xdr:row>76</xdr:row>
      <xdr:rowOff>21907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9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13034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04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55359</xdr:rowOff>
    </xdr:from>
    <xdr:to>
      <xdr:col>76</xdr:col>
      <xdr:colOff>165100</xdr:colOff>
      <xdr:row>75</xdr:row>
      <xdr:rowOff>156959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91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148086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00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15684</xdr:rowOff>
    </xdr:from>
    <xdr:to>
      <xdr:col>72</xdr:col>
      <xdr:colOff>38100</xdr:colOff>
      <xdr:row>75</xdr:row>
      <xdr:rowOff>117284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8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108411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96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147548</xdr:rowOff>
    </xdr:from>
    <xdr:to>
      <xdr:col>67</xdr:col>
      <xdr:colOff>101600</xdr:colOff>
      <xdr:row>75</xdr:row>
      <xdr:rowOff>77698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8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68825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9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53060</xdr:rowOff>
    </xdr:from>
    <xdr:to>
      <xdr:col>85</xdr:col>
      <xdr:colOff>127000</xdr:colOff>
      <xdr:row>97</xdr:row>
      <xdr:rowOff>168001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683710"/>
          <a:ext cx="838200" cy="1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45676</xdr:rowOff>
    </xdr:from>
    <xdr:to>
      <xdr:col>81</xdr:col>
      <xdr:colOff>50800</xdr:colOff>
      <xdr:row>97</xdr:row>
      <xdr:rowOff>168001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504876"/>
          <a:ext cx="889000" cy="29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45676</xdr:rowOff>
    </xdr:from>
    <xdr:to>
      <xdr:col>76</xdr:col>
      <xdr:colOff>114300</xdr:colOff>
      <xdr:row>96</xdr:row>
      <xdr:rowOff>55209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504876"/>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55209</xdr:rowOff>
    </xdr:from>
    <xdr:to>
      <xdr:col>71</xdr:col>
      <xdr:colOff>177800</xdr:colOff>
      <xdr:row>97</xdr:row>
      <xdr:rowOff>46499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514409"/>
          <a:ext cx="889000" cy="16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2260</xdr:rowOff>
    </xdr:from>
    <xdr:to>
      <xdr:col>85</xdr:col>
      <xdr:colOff>177800</xdr:colOff>
      <xdr:row>97</xdr:row>
      <xdr:rowOff>103860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152137</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117201</xdr:rowOff>
    </xdr:from>
    <xdr:to>
      <xdr:col>81</xdr:col>
      <xdr:colOff>101600</xdr:colOff>
      <xdr:row>98</xdr:row>
      <xdr:rowOff>47351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4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38478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84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166326</xdr:rowOff>
    </xdr:from>
    <xdr:to>
      <xdr:col>76</xdr:col>
      <xdr:colOff>165100</xdr:colOff>
      <xdr:row>96</xdr:row>
      <xdr:rowOff>96476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4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113003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22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4409</xdr:rowOff>
    </xdr:from>
    <xdr:to>
      <xdr:col>72</xdr:col>
      <xdr:colOff>38100</xdr:colOff>
      <xdr:row>96</xdr:row>
      <xdr:rowOff>106009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46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122536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23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167149</xdr:rowOff>
    </xdr:from>
    <xdr:to>
      <xdr:col>67</xdr:col>
      <xdr:colOff>101600</xdr:colOff>
      <xdr:row>97</xdr:row>
      <xdr:rowOff>97299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88426</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7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136728</xdr:rowOff>
    </xdr:from>
    <xdr:to>
      <xdr:col>116</xdr:col>
      <xdr:colOff>63500</xdr:colOff>
      <xdr:row>36</xdr:row>
      <xdr:rowOff>9032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137478"/>
          <a:ext cx="8382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136728</xdr:rowOff>
    </xdr:from>
    <xdr:to>
      <xdr:col>111</xdr:col>
      <xdr:colOff>177800</xdr:colOff>
      <xdr:row>35</xdr:row>
      <xdr:rowOff>145826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137478"/>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96632</xdr:rowOff>
    </xdr:from>
    <xdr:to>
      <xdr:col>107</xdr:col>
      <xdr:colOff>50800</xdr:colOff>
      <xdr:row>35</xdr:row>
      <xdr:rowOff>145826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097382"/>
          <a:ext cx="889000" cy="4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96632</xdr:rowOff>
    </xdr:from>
    <xdr:to>
      <xdr:col>102</xdr:col>
      <xdr:colOff>114300</xdr:colOff>
      <xdr:row>35</xdr:row>
      <xdr:rowOff>124750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097382"/>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99103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102988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129682</xdr:rowOff>
    </xdr:from>
    <xdr:to>
      <xdr:col>116</xdr:col>
      <xdr:colOff>114300</xdr:colOff>
      <xdr:row>36</xdr:row>
      <xdr:rowOff>59832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13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152559</xdr:rowOff>
    </xdr:from>
    <xdr:ext cx="534377"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9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85928</xdr:rowOff>
    </xdr:from>
    <xdr:to>
      <xdr:col>112</xdr:col>
      <xdr:colOff>38100</xdr:colOff>
      <xdr:row>36</xdr:row>
      <xdr:rowOff>16078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0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32605</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56111" y="586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95026</xdr:rowOff>
    </xdr:from>
    <xdr:to>
      <xdr:col>107</xdr:col>
      <xdr:colOff>101600</xdr:colOff>
      <xdr:row>36</xdr:row>
      <xdr:rowOff>25176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0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41703</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67111" y="587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45832</xdr:rowOff>
    </xdr:from>
    <xdr:to>
      <xdr:col>102</xdr:col>
      <xdr:colOff>165100</xdr:colOff>
      <xdr:row>35</xdr:row>
      <xdr:rowOff>147432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0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163959</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278111" y="582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73950</xdr:rowOff>
    </xdr:from>
    <xdr:to>
      <xdr:col>98</xdr:col>
      <xdr:colOff>38100</xdr:colOff>
      <xdr:row>36</xdr:row>
      <xdr:rowOff>4100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0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20627</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389111" y="584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125908</xdr:rowOff>
    </xdr:from>
    <xdr:to>
      <xdr:col>116</xdr:col>
      <xdr:colOff>63500</xdr:colOff>
      <xdr:row>58</xdr:row>
      <xdr:rowOff>138519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70008"/>
          <a:ext cx="8382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125184</xdr:rowOff>
    </xdr:from>
    <xdr:to>
      <xdr:col>111</xdr:col>
      <xdr:colOff>177800</xdr:colOff>
      <xdr:row>58</xdr:row>
      <xdr:rowOff>125908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6928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93180</xdr:rowOff>
    </xdr:from>
    <xdr:to>
      <xdr:col>107</xdr:col>
      <xdr:colOff>50800</xdr:colOff>
      <xdr:row>58</xdr:row>
      <xdr:rowOff>125184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865830"/>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93180</xdr:rowOff>
    </xdr:from>
    <xdr:to>
      <xdr:col>102</xdr:col>
      <xdr:colOff>114300</xdr:colOff>
      <xdr:row>58</xdr:row>
      <xdr:rowOff>120955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865830"/>
          <a:ext cx="889000" cy="1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87719</xdr:rowOff>
    </xdr:from>
    <xdr:to>
      <xdr:col>116</xdr:col>
      <xdr:colOff>114300</xdr:colOff>
      <xdr:row>59</xdr:row>
      <xdr:rowOff>17869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2646</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75108</xdr:rowOff>
    </xdr:from>
    <xdr:to>
      <xdr:col>112</xdr:col>
      <xdr:colOff>38100</xdr:colOff>
      <xdr:row>59</xdr:row>
      <xdr:rowOff>5258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1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167835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11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74384</xdr:rowOff>
    </xdr:from>
    <xdr:to>
      <xdr:col>107</xdr:col>
      <xdr:colOff>101600</xdr:colOff>
      <xdr:row>59</xdr:row>
      <xdr:rowOff>4534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167111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11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42380</xdr:rowOff>
    </xdr:from>
    <xdr:to>
      <xdr:col>102</xdr:col>
      <xdr:colOff>165100</xdr:colOff>
      <xdr:row>57</xdr:row>
      <xdr:rowOff>143980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8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160507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5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70155</xdr:rowOff>
    </xdr:from>
    <xdr:to>
      <xdr:col>98</xdr:col>
      <xdr:colOff>38100</xdr:colOff>
      <xdr:row>59</xdr:row>
      <xdr:rowOff>305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162882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1010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63843</xdr:rowOff>
    </xdr:from>
    <xdr:to>
      <xdr:col>116</xdr:col>
      <xdr:colOff>63500</xdr:colOff>
      <xdr:row>74</xdr:row>
      <xdr:rowOff>151549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751143"/>
          <a:ext cx="838200" cy="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151549</xdr:rowOff>
    </xdr:from>
    <xdr:to>
      <xdr:col>111</xdr:col>
      <xdr:colOff>177800</xdr:colOff>
      <xdr:row>75</xdr:row>
      <xdr:rowOff>6807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838849"/>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6807</xdr:rowOff>
    </xdr:from>
    <xdr:to>
      <xdr:col>107</xdr:col>
      <xdr:colOff>50800</xdr:colOff>
      <xdr:row>75</xdr:row>
      <xdr:rowOff>39840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865557"/>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39840</xdr:rowOff>
    </xdr:from>
    <xdr:to>
      <xdr:col>102</xdr:col>
      <xdr:colOff>114300</xdr:colOff>
      <xdr:row>75</xdr:row>
      <xdr:rowOff>58242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898590"/>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13043</xdr:rowOff>
    </xdr:from>
    <xdr:to>
      <xdr:col>116</xdr:col>
      <xdr:colOff>114300</xdr:colOff>
      <xdr:row>74</xdr:row>
      <xdr:rowOff>114643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7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162920</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6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100749</xdr:rowOff>
    </xdr:from>
    <xdr:to>
      <xdr:col>112</xdr:col>
      <xdr:colOff>38100</xdr:colOff>
      <xdr:row>75</xdr:row>
      <xdr:rowOff>30899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7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22026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8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127457</xdr:rowOff>
    </xdr:from>
    <xdr:to>
      <xdr:col>107</xdr:col>
      <xdr:colOff>101600</xdr:colOff>
      <xdr:row>75</xdr:row>
      <xdr:rowOff>57607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8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48734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90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160490</xdr:rowOff>
    </xdr:from>
    <xdr:to>
      <xdr:col>102</xdr:col>
      <xdr:colOff>165100</xdr:colOff>
      <xdr:row>75</xdr:row>
      <xdr:rowOff>90640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8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81767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9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7442</xdr:rowOff>
    </xdr:from>
    <xdr:to>
      <xdr:col>98</xdr:col>
      <xdr:colOff>38100</xdr:colOff>
      <xdr:row>75</xdr:row>
      <xdr:rowOff>109042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8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100169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9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713,849</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主な構成項目である扶助費は</a:t>
          </a:r>
          <a:r>
            <a:rPr kumimoji="1" lang="en-US" altLang="ja-JP" sz="1300">
              <a:latin typeface="ＭＳ Ｐゴシック" panose="020B0600070205080204" pitchFamily="50" charset="-128"/>
              <a:ea typeface="ＭＳ Ｐゴシック" panose="020B0600070205080204" pitchFamily="50" charset="-128"/>
            </a:rPr>
            <a:t>131,545</a:t>
          </a:r>
          <a:r>
            <a:rPr kumimoji="1" lang="ja-JP" altLang="en-US" sz="1300">
              <a:latin typeface="ＭＳ Ｐゴシック" panose="020B0600070205080204" pitchFamily="50" charset="-128"/>
              <a:ea typeface="ＭＳ Ｐゴシック" panose="020B0600070205080204" pitchFamily="50" charset="-128"/>
            </a:rPr>
            <a:t>円で、児童福祉費や障害者自立支援費の増により前年度程の増加ではないが微増しており、類似団体平均を上回る高止まりが続いている。今後も高齢化や子育て支援施策等により上昇することが見込まれることから、資格審査等の適正化や事業の精査を図り、費用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また、補助費は住民一人当たり</a:t>
          </a:r>
          <a:r>
            <a:rPr kumimoji="1" lang="en-US" altLang="ja-JP" sz="1300">
              <a:latin typeface="ＭＳ Ｐゴシック" panose="020B0600070205080204" pitchFamily="50" charset="-128"/>
              <a:ea typeface="ＭＳ Ｐゴシック" panose="020B0600070205080204" pitchFamily="50" charset="-128"/>
            </a:rPr>
            <a:t>205,382</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％増となっているが、これは新型コロナウイルス感染症対策事業に係る臨時的な経費の増によるものである。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125,385</a:t>
          </a:r>
          <a:r>
            <a:rPr kumimoji="1" lang="ja-JP" altLang="en-US" sz="1300">
              <a:latin typeface="ＭＳ Ｐゴシック" panose="020B0600070205080204" pitchFamily="50" charset="-128"/>
              <a:ea typeface="ＭＳ Ｐゴシック" panose="020B0600070205080204" pitchFamily="50" charset="-128"/>
            </a:rPr>
            <a:t>円となっており、近年の老朽化した施設の解体や大規模建設等事業の増加等により増加傾向であり、前年度比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％増となっている。今後も大規模建設等事業が続く見込みのため、公共施設等総合管理計画に基づき、計画的な実施に努める。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60,345
60,007
725.65
45,416,215
43,077,213
2,152,869
18,234,083
34,894,912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28143</xdr:rowOff>
    </xdr:from>
    <xdr:to>
      <xdr:col>24</xdr:col>
      <xdr:colOff>63500</xdr:colOff>
      <xdr:row>34</xdr:row>
      <xdr:rowOff>120955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57443"/>
          <a:ext cx="8382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28143</xdr:rowOff>
    </xdr:from>
    <xdr:to>
      <xdr:col>19</xdr:col>
      <xdr:colOff>177800</xdr:colOff>
      <xdr:row>34</xdr:row>
      <xdr:rowOff>67005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57443"/>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60604</xdr:rowOff>
    </xdr:from>
    <xdr:to>
      <xdr:col>15</xdr:col>
      <xdr:colOff>50800</xdr:colOff>
      <xdr:row>34</xdr:row>
      <xdr:rowOff>67005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8990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60604</xdr:rowOff>
    </xdr:from>
    <xdr:to>
      <xdr:col>10</xdr:col>
      <xdr:colOff>114300</xdr:colOff>
      <xdr:row>34</xdr:row>
      <xdr:rowOff>119126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89904"/>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70155</xdr:rowOff>
    </xdr:from>
    <xdr:to>
      <xdr:col>24</xdr:col>
      <xdr:colOff>114300</xdr:colOff>
      <xdr:row>35</xdr:row>
      <xdr:rowOff>305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93032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148793</xdr:rowOff>
    </xdr:from>
    <xdr:to>
      <xdr:col>20</xdr:col>
      <xdr:colOff>38100</xdr:colOff>
      <xdr:row>34</xdr:row>
      <xdr:rowOff>78943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95470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16205</xdr:rowOff>
    </xdr:from>
    <xdr:to>
      <xdr:col>15</xdr:col>
      <xdr:colOff>101600</xdr:colOff>
      <xdr:row>34</xdr:row>
      <xdr:rowOff>117805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134332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9804</xdr:rowOff>
    </xdr:from>
    <xdr:to>
      <xdr:col>10</xdr:col>
      <xdr:colOff>165100</xdr:colOff>
      <xdr:row>34</xdr:row>
      <xdr:rowOff>111404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127931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68326</xdr:rowOff>
    </xdr:from>
    <xdr:to>
      <xdr:col>6</xdr:col>
      <xdr:colOff>38100</xdr:colOff>
      <xdr:row>34</xdr:row>
      <xdr:rowOff>169926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15003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79475</xdr:rowOff>
    </xdr:from>
    <xdr:to>
      <xdr:col>24</xdr:col>
      <xdr:colOff>63500</xdr:colOff>
      <xdr:row>57</xdr:row>
      <xdr:rowOff>39695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09225"/>
          <a:ext cx="838200" cy="30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39695</xdr:rowOff>
    </xdr:from>
    <xdr:to>
      <xdr:col>19</xdr:col>
      <xdr:colOff>177800</xdr:colOff>
      <xdr:row>57</xdr:row>
      <xdr:rowOff>54253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12345"/>
          <a:ext cx="889000" cy="1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54253</xdr:rowOff>
    </xdr:from>
    <xdr:to>
      <xdr:col>15</xdr:col>
      <xdr:colOff>50800</xdr:colOff>
      <xdr:row>57</xdr:row>
      <xdr:rowOff>150775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26903"/>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150775</xdr:rowOff>
    </xdr:from>
    <xdr:to>
      <xdr:col>10</xdr:col>
      <xdr:colOff>114300</xdr:colOff>
      <xdr:row>58</xdr:row>
      <xdr:rowOff>28299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23425"/>
          <a:ext cx="889000" cy="4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28675</xdr:rowOff>
    </xdr:from>
    <xdr:to>
      <xdr:col>24</xdr:col>
      <xdr:colOff>114300</xdr:colOff>
      <xdr:row>55</xdr:row>
      <xdr:rowOff>130275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7102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3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160345</xdr:rowOff>
    </xdr:from>
    <xdr:to>
      <xdr:col>20</xdr:col>
      <xdr:colOff>38100</xdr:colOff>
      <xdr:row>57</xdr:row>
      <xdr:rowOff>90495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6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107022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53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3453</xdr:rowOff>
    </xdr:from>
    <xdr:to>
      <xdr:col>15</xdr:col>
      <xdr:colOff>101600</xdr:colOff>
      <xdr:row>57</xdr:row>
      <xdr:rowOff>105053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121580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5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99975</xdr:rowOff>
    </xdr:from>
    <xdr:to>
      <xdr:col>10</xdr:col>
      <xdr:colOff>165100</xdr:colOff>
      <xdr:row>58</xdr:row>
      <xdr:rowOff>30125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21252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6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148949</xdr:rowOff>
    </xdr:from>
    <xdr:to>
      <xdr:col>6</xdr:col>
      <xdr:colOff>38100</xdr:colOff>
      <xdr:row>58</xdr:row>
      <xdr:rowOff>79099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2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70226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1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159207</xdr:rowOff>
    </xdr:from>
    <xdr:to>
      <xdr:col>24</xdr:col>
      <xdr:colOff>63500</xdr:colOff>
      <xdr:row>74</xdr:row>
      <xdr:rowOff>74346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675057"/>
          <a:ext cx="838200" cy="8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74346</xdr:rowOff>
    </xdr:from>
    <xdr:to>
      <xdr:col>19</xdr:col>
      <xdr:colOff>177800</xdr:colOff>
      <xdr:row>75</xdr:row>
      <xdr:rowOff>2959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61646"/>
          <a:ext cx="889000" cy="10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2959</xdr:rowOff>
    </xdr:from>
    <xdr:to>
      <xdr:col>15</xdr:col>
      <xdr:colOff>50800</xdr:colOff>
      <xdr:row>75</xdr:row>
      <xdr:rowOff>15532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6170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15532</xdr:rowOff>
    </xdr:from>
    <xdr:to>
      <xdr:col>10</xdr:col>
      <xdr:colOff>114300</xdr:colOff>
      <xdr:row>75</xdr:row>
      <xdr:rowOff>96076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874282"/>
          <a:ext cx="8890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108407</xdr:rowOff>
    </xdr:from>
    <xdr:to>
      <xdr:col>24</xdr:col>
      <xdr:colOff>114300</xdr:colOff>
      <xdr:row>74</xdr:row>
      <xdr:rowOff>38557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131284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7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23546</xdr:rowOff>
    </xdr:from>
    <xdr:to>
      <xdr:col>20</xdr:col>
      <xdr:colOff>38100</xdr:colOff>
      <xdr:row>74</xdr:row>
      <xdr:rowOff>125146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1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141673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8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123609</xdr:rowOff>
    </xdr:from>
    <xdr:to>
      <xdr:col>15</xdr:col>
      <xdr:colOff>101600</xdr:colOff>
      <xdr:row>75</xdr:row>
      <xdr:rowOff>53759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1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70286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8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136182</xdr:rowOff>
    </xdr:from>
    <xdr:to>
      <xdr:col>10</xdr:col>
      <xdr:colOff>165100</xdr:colOff>
      <xdr:row>75</xdr:row>
      <xdr:rowOff>66332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82859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59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45276</xdr:rowOff>
    </xdr:from>
    <xdr:to>
      <xdr:col>6</xdr:col>
      <xdr:colOff>38100</xdr:colOff>
      <xdr:row>75</xdr:row>
      <xdr:rowOff>146875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040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163403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7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62161</xdr:rowOff>
    </xdr:from>
    <xdr:to>
      <xdr:col>24</xdr:col>
      <xdr:colOff>63500</xdr:colOff>
      <xdr:row>96</xdr:row>
      <xdr:rowOff>77597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21361"/>
          <a:ext cx="838200" cy="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77597</xdr:rowOff>
    </xdr:from>
    <xdr:to>
      <xdr:col>19</xdr:col>
      <xdr:colOff>177800</xdr:colOff>
      <xdr:row>96</xdr:row>
      <xdr:rowOff>119028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36797"/>
          <a:ext cx="889000" cy="4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119028</xdr:rowOff>
    </xdr:from>
    <xdr:to>
      <xdr:col>15</xdr:col>
      <xdr:colOff>50800</xdr:colOff>
      <xdr:row>96</xdr:row>
      <xdr:rowOff>124951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78228"/>
          <a:ext cx="889000" cy="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124906</xdr:rowOff>
    </xdr:from>
    <xdr:to>
      <xdr:col>10</xdr:col>
      <xdr:colOff>114300</xdr:colOff>
      <xdr:row>96</xdr:row>
      <xdr:rowOff>124951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584106"/>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11361</xdr:rowOff>
    </xdr:from>
    <xdr:to>
      <xdr:col>24</xdr:col>
      <xdr:colOff>114300</xdr:colOff>
      <xdr:row>96</xdr:row>
      <xdr:rowOff>112961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34238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2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26797</xdr:rowOff>
    </xdr:from>
    <xdr:to>
      <xdr:col>20</xdr:col>
      <xdr:colOff>38100</xdr:colOff>
      <xdr:row>96</xdr:row>
      <xdr:rowOff>128397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144924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26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68228</xdr:rowOff>
    </xdr:from>
    <xdr:to>
      <xdr:col>15</xdr:col>
      <xdr:colOff>101600</xdr:colOff>
      <xdr:row>96</xdr:row>
      <xdr:rowOff>169828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14905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0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74151</xdr:rowOff>
    </xdr:from>
    <xdr:to>
      <xdr:col>10</xdr:col>
      <xdr:colOff>165100</xdr:colOff>
      <xdr:row>97</xdr:row>
      <xdr:rowOff>4301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3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20828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0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74106</xdr:rowOff>
    </xdr:from>
    <xdr:to>
      <xdr:col>6</xdr:col>
      <xdr:colOff>38100</xdr:colOff>
      <xdr:row>97</xdr:row>
      <xdr:rowOff>4256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20783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30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3683</xdr:rowOff>
    </xdr:from>
    <xdr:to>
      <xdr:col>55</xdr:col>
      <xdr:colOff>0</xdr:colOff>
      <xdr:row>39</xdr:row>
      <xdr:rowOff>22788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90233"/>
          <a:ext cx="8382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3683</xdr:rowOff>
    </xdr:from>
    <xdr:to>
      <xdr:col>50</xdr:col>
      <xdr:colOff>114300</xdr:colOff>
      <xdr:row>39</xdr:row>
      <xdr:rowOff>25236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90233"/>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13643</xdr:rowOff>
    </xdr:from>
    <xdr:to>
      <xdr:col>45</xdr:col>
      <xdr:colOff>177800</xdr:colOff>
      <xdr:row>39</xdr:row>
      <xdr:rowOff>25236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00193"/>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166969</xdr:rowOff>
    </xdr:from>
    <xdr:to>
      <xdr:col>41</xdr:col>
      <xdr:colOff>50800</xdr:colOff>
      <xdr:row>39</xdr:row>
      <xdr:rowOff>13643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82069"/>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143438</xdr:rowOff>
    </xdr:from>
    <xdr:to>
      <xdr:col>55</xdr:col>
      <xdr:colOff>50800</xdr:colOff>
      <xdr:row>39</xdr:row>
      <xdr:rowOff>73588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5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58365</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3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124333</xdr:rowOff>
    </xdr:from>
    <xdr:to>
      <xdr:col>50</xdr:col>
      <xdr:colOff>165100</xdr:colOff>
      <xdr:row>39</xdr:row>
      <xdr:rowOff>54483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45610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32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145886</xdr:rowOff>
    </xdr:from>
    <xdr:to>
      <xdr:col>46</xdr:col>
      <xdr:colOff>38100</xdr:colOff>
      <xdr:row>39</xdr:row>
      <xdr:rowOff>76036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6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67163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53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134293</xdr:rowOff>
    </xdr:from>
    <xdr:to>
      <xdr:col>41</xdr:col>
      <xdr:colOff>101600</xdr:colOff>
      <xdr:row>39</xdr:row>
      <xdr:rowOff>64443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55570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42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116169</xdr:rowOff>
    </xdr:from>
    <xdr:to>
      <xdr:col>36</xdr:col>
      <xdr:colOff>165100</xdr:colOff>
      <xdr:row>39</xdr:row>
      <xdr:rowOff>46319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3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37446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23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83255</xdr:rowOff>
    </xdr:from>
    <xdr:to>
      <xdr:col>55</xdr:col>
      <xdr:colOff>0</xdr:colOff>
      <xdr:row>57</xdr:row>
      <xdr:rowOff>19838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84455"/>
          <a:ext cx="838200" cy="10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148082</xdr:rowOff>
    </xdr:from>
    <xdr:to>
      <xdr:col>50</xdr:col>
      <xdr:colOff>114300</xdr:colOff>
      <xdr:row>57</xdr:row>
      <xdr:rowOff>19838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49282"/>
          <a:ext cx="8890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148082</xdr:rowOff>
    </xdr:from>
    <xdr:to>
      <xdr:col>45</xdr:col>
      <xdr:colOff>177800</xdr:colOff>
      <xdr:row>57</xdr:row>
      <xdr:rowOff>23323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49282"/>
          <a:ext cx="889000" cy="4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18847</xdr:rowOff>
    </xdr:from>
    <xdr:to>
      <xdr:col>41</xdr:col>
      <xdr:colOff>50800</xdr:colOff>
      <xdr:row>57</xdr:row>
      <xdr:rowOff>23323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791497"/>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32455</xdr:rowOff>
    </xdr:from>
    <xdr:to>
      <xdr:col>55</xdr:col>
      <xdr:colOff>50800</xdr:colOff>
      <xdr:row>56</xdr:row>
      <xdr:rowOff>134055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55332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140488</xdr:rowOff>
    </xdr:from>
    <xdr:to>
      <xdr:col>50</xdr:col>
      <xdr:colOff>165100</xdr:colOff>
      <xdr:row>57</xdr:row>
      <xdr:rowOff>70638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4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61765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8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97282</xdr:rowOff>
    </xdr:from>
    <xdr:to>
      <xdr:col>46</xdr:col>
      <xdr:colOff>38100</xdr:colOff>
      <xdr:row>57</xdr:row>
      <xdr:rowOff>27432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9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18559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79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143973</xdr:rowOff>
    </xdr:from>
    <xdr:to>
      <xdr:col>41</xdr:col>
      <xdr:colOff>101600</xdr:colOff>
      <xdr:row>57</xdr:row>
      <xdr:rowOff>74123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65250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83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139497</xdr:rowOff>
    </xdr:from>
    <xdr:to>
      <xdr:col>36</xdr:col>
      <xdr:colOff>165100</xdr:colOff>
      <xdr:row>57</xdr:row>
      <xdr:rowOff>69647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60774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83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58756</xdr:rowOff>
    </xdr:from>
    <xdr:to>
      <xdr:col>55</xdr:col>
      <xdr:colOff>0</xdr:colOff>
      <xdr:row>77</xdr:row>
      <xdr:rowOff>4008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88956"/>
          <a:ext cx="838200" cy="11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4008</xdr:rowOff>
    </xdr:from>
    <xdr:to>
      <xdr:col>50</xdr:col>
      <xdr:colOff>114300</xdr:colOff>
      <xdr:row>77</xdr:row>
      <xdr:rowOff>171132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05658"/>
          <a:ext cx="889000" cy="16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84283</xdr:rowOff>
    </xdr:from>
    <xdr:to>
      <xdr:col>45</xdr:col>
      <xdr:colOff>177800</xdr:colOff>
      <xdr:row>77</xdr:row>
      <xdr:rowOff>171132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285933"/>
          <a:ext cx="889000" cy="8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84283</xdr:rowOff>
    </xdr:from>
    <xdr:to>
      <xdr:col>41</xdr:col>
      <xdr:colOff>50800</xdr:colOff>
      <xdr:row>78</xdr:row>
      <xdr:rowOff>41687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85933"/>
          <a:ext cx="889000" cy="1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7956</xdr:rowOff>
    </xdr:from>
    <xdr:to>
      <xdr:col>55</xdr:col>
      <xdr:colOff>50800</xdr:colOff>
      <xdr:row>76</xdr:row>
      <xdr:rowOff>109556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30834</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124658</xdr:rowOff>
    </xdr:from>
    <xdr:to>
      <xdr:col>50</xdr:col>
      <xdr:colOff>165100</xdr:colOff>
      <xdr:row>77</xdr:row>
      <xdr:rowOff>54808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5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71334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3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120332</xdr:rowOff>
    </xdr:from>
    <xdr:to>
      <xdr:col>46</xdr:col>
      <xdr:colOff>38100</xdr:colOff>
      <xdr:row>78</xdr:row>
      <xdr:rowOff>50482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41609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1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33483</xdr:rowOff>
    </xdr:from>
    <xdr:to>
      <xdr:col>41</xdr:col>
      <xdr:colOff>101600</xdr:colOff>
      <xdr:row>77</xdr:row>
      <xdr:rowOff>135083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3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151610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162337</xdr:rowOff>
    </xdr:from>
    <xdr:to>
      <xdr:col>36</xdr:col>
      <xdr:colOff>165100</xdr:colOff>
      <xdr:row>78</xdr:row>
      <xdr:rowOff>92487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6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83614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5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22836</xdr:rowOff>
    </xdr:from>
    <xdr:to>
      <xdr:col>55</xdr:col>
      <xdr:colOff>0</xdr:colOff>
      <xdr:row>97</xdr:row>
      <xdr:rowOff>98535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653486"/>
          <a:ext cx="838200" cy="7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56065</xdr:rowOff>
    </xdr:from>
    <xdr:to>
      <xdr:col>50</xdr:col>
      <xdr:colOff>114300</xdr:colOff>
      <xdr:row>97</xdr:row>
      <xdr:rowOff>98535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686715"/>
          <a:ext cx="889000" cy="4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48651</xdr:rowOff>
    </xdr:from>
    <xdr:to>
      <xdr:col>45</xdr:col>
      <xdr:colOff>177800</xdr:colOff>
      <xdr:row>97</xdr:row>
      <xdr:rowOff>56065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679301"/>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48651</xdr:rowOff>
    </xdr:from>
    <xdr:to>
      <xdr:col>41</xdr:col>
      <xdr:colOff>50800</xdr:colOff>
      <xdr:row>97</xdr:row>
      <xdr:rowOff>140630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679301"/>
          <a:ext cx="889000" cy="9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143486</xdr:rowOff>
    </xdr:from>
    <xdr:to>
      <xdr:col>55</xdr:col>
      <xdr:colOff>50800</xdr:colOff>
      <xdr:row>97</xdr:row>
      <xdr:rowOff>73636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60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121913</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58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47735</xdr:rowOff>
    </xdr:from>
    <xdr:to>
      <xdr:col>50</xdr:col>
      <xdr:colOff>165100</xdr:colOff>
      <xdr:row>97</xdr:row>
      <xdr:rowOff>149335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140462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7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5265</xdr:rowOff>
    </xdr:from>
    <xdr:to>
      <xdr:col>46</xdr:col>
      <xdr:colOff>38100</xdr:colOff>
      <xdr:row>97</xdr:row>
      <xdr:rowOff>106865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97992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169301</xdr:rowOff>
    </xdr:from>
    <xdr:to>
      <xdr:col>41</xdr:col>
      <xdr:colOff>101600</xdr:colOff>
      <xdr:row>97</xdr:row>
      <xdr:rowOff>99451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2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90578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72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89830</xdr:rowOff>
    </xdr:from>
    <xdr:to>
      <xdr:col>36</xdr:col>
      <xdr:colOff>165100</xdr:colOff>
      <xdr:row>98</xdr:row>
      <xdr:rowOff>19980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72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11107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81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41311</xdr:rowOff>
    </xdr:from>
    <xdr:to>
      <xdr:col>85</xdr:col>
      <xdr:colOff>127000</xdr:colOff>
      <xdr:row>35</xdr:row>
      <xdr:rowOff>104450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699161"/>
          <a:ext cx="838200" cy="40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98028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9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104450</xdr:rowOff>
    </xdr:from>
    <xdr:to>
      <xdr:col>81</xdr:col>
      <xdr:colOff>50800</xdr:colOff>
      <xdr:row>35</xdr:row>
      <xdr:rowOff>127630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05200"/>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127630</xdr:rowOff>
    </xdr:from>
    <xdr:to>
      <xdr:col>76</xdr:col>
      <xdr:colOff>114300</xdr:colOff>
      <xdr:row>35</xdr:row>
      <xdr:rowOff>154468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128380"/>
          <a:ext cx="8890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154468</xdr:rowOff>
    </xdr:from>
    <xdr:to>
      <xdr:col>71</xdr:col>
      <xdr:colOff>177800</xdr:colOff>
      <xdr:row>36</xdr:row>
      <xdr:rowOff>2632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155218"/>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161961</xdr:rowOff>
    </xdr:from>
    <xdr:to>
      <xdr:col>85</xdr:col>
      <xdr:colOff>177800</xdr:colOff>
      <xdr:row>33</xdr:row>
      <xdr:rowOff>92111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6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13388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4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53650</xdr:rowOff>
    </xdr:from>
    <xdr:to>
      <xdr:col>81</xdr:col>
      <xdr:colOff>101600</xdr:colOff>
      <xdr:row>35</xdr:row>
      <xdr:rowOff>155250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327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2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76830</xdr:rowOff>
    </xdr:from>
    <xdr:to>
      <xdr:col>76</xdr:col>
      <xdr:colOff>165100</xdr:colOff>
      <xdr:row>36</xdr:row>
      <xdr:rowOff>6980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7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23507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5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103668</xdr:rowOff>
    </xdr:from>
    <xdr:to>
      <xdr:col>72</xdr:col>
      <xdr:colOff>38100</xdr:colOff>
      <xdr:row>36</xdr:row>
      <xdr:rowOff>33818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50345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8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123282</xdr:rowOff>
    </xdr:from>
    <xdr:to>
      <xdr:col>67</xdr:col>
      <xdr:colOff>101600</xdr:colOff>
      <xdr:row>36</xdr:row>
      <xdr:rowOff>53432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2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69959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89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135912</xdr:rowOff>
    </xdr:from>
    <xdr:to>
      <xdr:col>85</xdr:col>
      <xdr:colOff>127000</xdr:colOff>
      <xdr:row>54</xdr:row>
      <xdr:rowOff>112725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8708412"/>
          <a:ext cx="838200" cy="66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112725</xdr:rowOff>
    </xdr:from>
    <xdr:to>
      <xdr:col>81</xdr:col>
      <xdr:colOff>50800</xdr:colOff>
      <xdr:row>57</xdr:row>
      <xdr:rowOff>8892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371025"/>
          <a:ext cx="889000" cy="41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113998</xdr:rowOff>
    </xdr:from>
    <xdr:to>
      <xdr:col>76</xdr:col>
      <xdr:colOff>114300</xdr:colOff>
      <xdr:row>57</xdr:row>
      <xdr:rowOff>8892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715198"/>
          <a:ext cx="889000" cy="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113998</xdr:rowOff>
    </xdr:from>
    <xdr:to>
      <xdr:col>71</xdr:col>
      <xdr:colOff>177800</xdr:colOff>
      <xdr:row>58</xdr:row>
      <xdr:rowOff>21513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15198"/>
          <a:ext cx="889000" cy="25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85112</xdr:rowOff>
    </xdr:from>
    <xdr:to>
      <xdr:col>85</xdr:col>
      <xdr:colOff>177800</xdr:colOff>
      <xdr:row>51</xdr:row>
      <xdr:rowOff>15262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865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38139</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861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61925</xdr:rowOff>
    </xdr:from>
    <xdr:to>
      <xdr:col>81</xdr:col>
      <xdr:colOff>101600</xdr:colOff>
      <xdr:row>54</xdr:row>
      <xdr:rowOff>163525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3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8602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09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129542</xdr:rowOff>
    </xdr:from>
    <xdr:to>
      <xdr:col>76</xdr:col>
      <xdr:colOff>165100</xdr:colOff>
      <xdr:row>57</xdr:row>
      <xdr:rowOff>59692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3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50819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2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63198</xdr:rowOff>
    </xdr:from>
    <xdr:to>
      <xdr:col>72</xdr:col>
      <xdr:colOff>38100</xdr:colOff>
      <xdr:row>56</xdr:row>
      <xdr:rowOff>164798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6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155925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142163</xdr:rowOff>
    </xdr:from>
    <xdr:to>
      <xdr:col>67</xdr:col>
      <xdr:colOff>101600</xdr:colOff>
      <xdr:row>58</xdr:row>
      <xdr:rowOff>72313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1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63440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0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36601</xdr:rowOff>
    </xdr:from>
    <xdr:to>
      <xdr:col>85</xdr:col>
      <xdr:colOff>127000</xdr:colOff>
      <xdr:row>79</xdr:row>
      <xdr:rowOff>38863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81151"/>
          <a:ext cx="8382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36348</xdr:rowOff>
    </xdr:from>
    <xdr:to>
      <xdr:col>81</xdr:col>
      <xdr:colOff>50800</xdr:colOff>
      <xdr:row>79</xdr:row>
      <xdr:rowOff>38863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089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119354</xdr:rowOff>
    </xdr:from>
    <xdr:to>
      <xdr:col>76</xdr:col>
      <xdr:colOff>114300</xdr:colOff>
      <xdr:row>79</xdr:row>
      <xdr:rowOff>36348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492454"/>
          <a:ext cx="889000" cy="8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119354</xdr:rowOff>
    </xdr:from>
    <xdr:to>
      <xdr:col>71</xdr:col>
      <xdr:colOff>177800</xdr:colOff>
      <xdr:row>79</xdr:row>
      <xdr:rowOff>29527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492454"/>
          <a:ext cx="889000" cy="8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39527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157251</xdr:rowOff>
    </xdr:from>
    <xdr:to>
      <xdr:col>85</xdr:col>
      <xdr:colOff>177800</xdr:colOff>
      <xdr:row>79</xdr:row>
      <xdr:rowOff>87401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72178</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45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159513</xdr:rowOff>
    </xdr:from>
    <xdr:to>
      <xdr:col>81</xdr:col>
      <xdr:colOff>101600</xdr:colOff>
      <xdr:row>79</xdr:row>
      <xdr:rowOff>89663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80790</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25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156998</xdr:rowOff>
    </xdr:from>
    <xdr:to>
      <xdr:col>76</xdr:col>
      <xdr:colOff>165100</xdr:colOff>
      <xdr:row>79</xdr:row>
      <xdr:rowOff>87148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78275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22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68554</xdr:rowOff>
    </xdr:from>
    <xdr:to>
      <xdr:col>72</xdr:col>
      <xdr:colOff>38100</xdr:colOff>
      <xdr:row>78</xdr:row>
      <xdr:rowOff>170154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15231</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21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150177</xdr:rowOff>
    </xdr:from>
    <xdr:to>
      <xdr:col>67</xdr:col>
      <xdr:colOff>101600</xdr:colOff>
      <xdr:row>79</xdr:row>
      <xdr:rowOff>80327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2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71454</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61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142557</xdr:rowOff>
    </xdr:from>
    <xdr:to>
      <xdr:col>85</xdr:col>
      <xdr:colOff>127000</xdr:colOff>
      <xdr:row>95</xdr:row>
      <xdr:rowOff>159702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430307"/>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106159</xdr:rowOff>
    </xdr:from>
    <xdr:to>
      <xdr:col>81</xdr:col>
      <xdr:colOff>50800</xdr:colOff>
      <xdr:row>95</xdr:row>
      <xdr:rowOff>142557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393909"/>
          <a:ext cx="8890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66484</xdr:rowOff>
    </xdr:from>
    <xdr:to>
      <xdr:col>76</xdr:col>
      <xdr:colOff>114300</xdr:colOff>
      <xdr:row>95</xdr:row>
      <xdr:rowOff>106159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354234"/>
          <a:ext cx="889000" cy="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26899</xdr:rowOff>
    </xdr:from>
    <xdr:to>
      <xdr:col>71</xdr:col>
      <xdr:colOff>177800</xdr:colOff>
      <xdr:row>95</xdr:row>
      <xdr:rowOff>66484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314649"/>
          <a:ext cx="889000" cy="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108902</xdr:rowOff>
    </xdr:from>
    <xdr:to>
      <xdr:col>85</xdr:col>
      <xdr:colOff>177800</xdr:colOff>
      <xdr:row>96</xdr:row>
      <xdr:rowOff>39052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87329</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7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91757</xdr:rowOff>
    </xdr:from>
    <xdr:to>
      <xdr:col>81</xdr:col>
      <xdr:colOff>101600</xdr:colOff>
      <xdr:row>96</xdr:row>
      <xdr:rowOff>21907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13034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7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55359</xdr:rowOff>
    </xdr:from>
    <xdr:to>
      <xdr:col>76</xdr:col>
      <xdr:colOff>165100</xdr:colOff>
      <xdr:row>95</xdr:row>
      <xdr:rowOff>156959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148086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43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15684</xdr:rowOff>
    </xdr:from>
    <xdr:to>
      <xdr:col>72</xdr:col>
      <xdr:colOff>38100</xdr:colOff>
      <xdr:row>95</xdr:row>
      <xdr:rowOff>117284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0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108411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3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147549</xdr:rowOff>
    </xdr:from>
    <xdr:to>
      <xdr:col>67</xdr:col>
      <xdr:colOff>101600</xdr:colOff>
      <xdr:row>95</xdr:row>
      <xdr:rowOff>77699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2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68826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35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170,807</a:t>
          </a:r>
          <a:r>
            <a:rPr kumimoji="1" lang="ja-JP" altLang="en-US" sz="1300">
              <a:latin typeface="ＭＳ Ｐゴシック" panose="020B0600070205080204" pitchFamily="50" charset="-128"/>
              <a:ea typeface="ＭＳ Ｐゴシック" panose="020B0600070205080204" pitchFamily="50" charset="-128"/>
            </a:rPr>
            <a:t>円となっている。新型コロナウイルス感染症の影響による経済対策として実施された特別定額給付金事業に係る経費の皆増及び</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年毎に実施される国勢調査に係る経費の増によるものである。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41,804</a:t>
          </a:r>
          <a:r>
            <a:rPr kumimoji="1" lang="ja-JP" altLang="en-US" sz="1300">
              <a:latin typeface="ＭＳ Ｐゴシック" panose="020B0600070205080204" pitchFamily="50" charset="-128"/>
              <a:ea typeface="ＭＳ Ｐゴシック" panose="020B0600070205080204" pitchFamily="50" charset="-128"/>
            </a:rPr>
            <a:t>円となり、類似団体平均を大幅に上回り、前年度比約</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％増となっている。これは令和元年度から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年度にかけて実施した防災行政無線整備事業によるものであり、次年度以降は例年並みに減少する見込みである。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112,232</a:t>
          </a:r>
          <a:r>
            <a:rPr kumimoji="1" lang="ja-JP" altLang="en-US" sz="1300">
              <a:latin typeface="ＭＳ Ｐゴシック" panose="020B0600070205080204" pitchFamily="50" charset="-128"/>
              <a:ea typeface="ＭＳ Ｐゴシック" panose="020B0600070205080204" pitchFamily="50" charset="-128"/>
            </a:rPr>
            <a:t>円となり、前年度に引き続き類似団体平均を大幅に上回り、前年度比</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％増となっている。これは市民文化センタ長寿命化改修事業費の増及び（新）志道館建設事業費の増によるものである。次年度以降も小中統合校建設事業等の実施があるため、高止まりが続く見込みである。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実質単年度収支については、財政調整基金を</a:t>
          </a:r>
          <a:r>
            <a:rPr kumimoji="1" lang="en-US" altLang="ja-JP" sz="1400">
              <a:latin typeface="ＭＳ ゴシック" pitchFamily="49" charset="-128"/>
              <a:ea typeface="ＭＳ ゴシック" pitchFamily="49" charset="-128"/>
            </a:rPr>
            <a:t>15.7</a:t>
          </a:r>
          <a:r>
            <a:rPr kumimoji="1" lang="ja-JP" altLang="en-US" sz="1400">
              <a:latin typeface="ＭＳ ゴシック" pitchFamily="49" charset="-128"/>
              <a:ea typeface="ＭＳ ゴシック" pitchFamily="49" charset="-128"/>
            </a:rPr>
            <a:t>億円取り崩したことにより、平成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年度から引き続きマイナスである。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財政調整基金残高については、前段の取崩もあり減少となっているが、必要最低水準の取り崩しに努めている。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今後も事務事業の見直しなどを徹底し、健全な財政運営に努める。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年度は、前年度赤字となっていた病院事業会計が黒字となったため、全会計において黒字となり、連結実質赤字は発生していない。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が黒字となった要因は、一時借入金の減、未収金及び貯蔵品の増によるものである。また、新型コロナウイルス感染症の影響による空床補償があったことも要因の一つであるため、一時的な黒字とならないよう、引き続き入院患者数増による収入確保や費用削減に向けた取組を推進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今後も連結ベースでの黒字を維持するよう、引き続き健全な財政運営に努める。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45416215</v>
      </c>
      <c r="BO4" s="426"/>
      <c r="BP4" s="426"/>
      <c r="BQ4" s="426"/>
      <c r="BR4" s="426"/>
      <c r="BS4" s="426"/>
      <c r="BT4" s="426"/>
      <c r="BU4" s="427"/>
      <c r="BV4" s="425">
        <v>35280150</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11.8</v>
      </c>
      <c r="CU4" s="610"/>
      <c r="CV4" s="610"/>
      <c r="CW4" s="610"/>
      <c r="CX4" s="610"/>
      <c r="CY4" s="610"/>
      <c r="CZ4" s="610"/>
      <c r="DA4" s="611"/>
      <c r="DB4" s="609">
        <v>7.5</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43077213</v>
      </c>
      <c r="BO5" s="431"/>
      <c r="BP5" s="431"/>
      <c r="BQ5" s="431"/>
      <c r="BR5" s="431"/>
      <c r="BS5" s="431"/>
      <c r="BT5" s="431"/>
      <c r="BU5" s="432"/>
      <c r="BV5" s="430">
        <v>33756016</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90.3</v>
      </c>
      <c r="CU5" s="401"/>
      <c r="CV5" s="401"/>
      <c r="CW5" s="401"/>
      <c r="CX5" s="401"/>
      <c r="CY5" s="401"/>
      <c r="CZ5" s="401"/>
      <c r="DA5" s="402"/>
      <c r="DB5" s="400">
        <v>89.4</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2339002</v>
      </c>
      <c r="BO6" s="431"/>
      <c r="BP6" s="431"/>
      <c r="BQ6" s="431"/>
      <c r="BR6" s="431"/>
      <c r="BS6" s="431"/>
      <c r="BT6" s="431"/>
      <c r="BU6" s="432"/>
      <c r="BV6" s="430">
        <v>1524134</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93.6</v>
      </c>
      <c r="CU6" s="584"/>
      <c r="CV6" s="584"/>
      <c r="CW6" s="584"/>
      <c r="CX6" s="584"/>
      <c r="CY6" s="584"/>
      <c r="CZ6" s="584"/>
      <c r="DA6" s="585"/>
      <c r="DB6" s="583">
        <v>92.9</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94</v>
      </c>
      <c r="AV7" s="488"/>
      <c r="AW7" s="488"/>
      <c r="AX7" s="488"/>
      <c r="AY7" s="410" t="s">
        <v>106</v>
      </c>
      <c r="AZ7" s="411"/>
      <c r="BA7" s="411"/>
      <c r="BB7" s="411"/>
      <c r="BC7" s="411"/>
      <c r="BD7" s="411"/>
      <c r="BE7" s="411"/>
      <c r="BF7" s="411"/>
      <c r="BG7" s="411"/>
      <c r="BH7" s="411"/>
      <c r="BI7" s="411"/>
      <c r="BJ7" s="411"/>
      <c r="BK7" s="411"/>
      <c r="BL7" s="411"/>
      <c r="BM7" s="412"/>
      <c r="BN7" s="430">
        <v>186133</v>
      </c>
      <c r="BO7" s="431"/>
      <c r="BP7" s="431"/>
      <c r="BQ7" s="431"/>
      <c r="BR7" s="431"/>
      <c r="BS7" s="431"/>
      <c r="BT7" s="431"/>
      <c r="BU7" s="432"/>
      <c r="BV7" s="430">
        <v>175682</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18234083</v>
      </c>
      <c r="CU7" s="431"/>
      <c r="CV7" s="431"/>
      <c r="CW7" s="431"/>
      <c r="CX7" s="431"/>
      <c r="CY7" s="431"/>
      <c r="CZ7" s="431"/>
      <c r="DA7" s="432"/>
      <c r="DB7" s="430">
        <v>17921736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102</v>
      </c>
      <c r="AV8" s="488"/>
      <c r="AW8" s="488"/>
      <c r="AX8" s="488"/>
      <c r="AY8" s="410" t="s">
        <v>109</v>
      </c>
      <c r="AZ8" s="411"/>
      <c r="BA8" s="411"/>
      <c r="BB8" s="411"/>
      <c r="BC8" s="411"/>
      <c r="BD8" s="411"/>
      <c r="BE8" s="411"/>
      <c r="BF8" s="411"/>
      <c r="BG8" s="411"/>
      <c r="BH8" s="411"/>
      <c r="BI8" s="411"/>
      <c r="BJ8" s="411"/>
      <c r="BK8" s="411"/>
      <c r="BL8" s="411"/>
      <c r="BM8" s="412"/>
      <c r="BN8" s="430">
        <v>2152869</v>
      </c>
      <c r="BO8" s="431"/>
      <c r="BP8" s="431"/>
      <c r="BQ8" s="431"/>
      <c r="BR8" s="431"/>
      <c r="BS8" s="431"/>
      <c r="BT8" s="431"/>
      <c r="BU8" s="432"/>
      <c r="BV8" s="430">
        <v>1348452</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0.44</v>
      </c>
      <c r="CU8" s="544"/>
      <c r="CV8" s="544"/>
      <c r="CW8" s="544"/>
      <c r="CX8" s="544"/>
      <c r="CY8" s="544"/>
      <c r="CZ8" s="544"/>
      <c r="DA8" s="545"/>
      <c r="DB8" s="543">
        <v>0.43</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60378</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804417</v>
      </c>
      <c r="BO9" s="431"/>
      <c r="BP9" s="431"/>
      <c r="BQ9" s="431"/>
      <c r="BR9" s="431"/>
      <c r="BS9" s="431"/>
      <c r="BT9" s="431"/>
      <c r="BU9" s="432"/>
      <c r="BV9" s="430">
        <v>-14091</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11.5</v>
      </c>
      <c r="CU9" s="401"/>
      <c r="CV9" s="401"/>
      <c r="CW9" s="401"/>
      <c r="CX9" s="401"/>
      <c r="CY9" s="401"/>
      <c r="CZ9" s="401"/>
      <c r="DA9" s="402"/>
      <c r="DB9" s="400">
        <v>13.1</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63429</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2570</v>
      </c>
      <c r="BO10" s="431"/>
      <c r="BP10" s="431"/>
      <c r="BQ10" s="431"/>
      <c r="BR10" s="431"/>
      <c r="BS10" s="431"/>
      <c r="BT10" s="431"/>
      <c r="BU10" s="432"/>
      <c r="BV10" s="430">
        <v>9559</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60345</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125</v>
      </c>
      <c r="AV12" s="488"/>
      <c r="AW12" s="488"/>
      <c r="AX12" s="488"/>
      <c r="AY12" s="410" t="s">
        <v>135</v>
      </c>
      <c r="AZ12" s="411"/>
      <c r="BA12" s="411"/>
      <c r="BB12" s="411"/>
      <c r="BC12" s="411"/>
      <c r="BD12" s="411"/>
      <c r="BE12" s="411"/>
      <c r="BF12" s="411"/>
      <c r="BG12" s="411"/>
      <c r="BH12" s="411"/>
      <c r="BI12" s="411"/>
      <c r="BJ12" s="411"/>
      <c r="BK12" s="411"/>
      <c r="BL12" s="411"/>
      <c r="BM12" s="412"/>
      <c r="BN12" s="430">
        <v>1573494</v>
      </c>
      <c r="BO12" s="431"/>
      <c r="BP12" s="431"/>
      <c r="BQ12" s="431"/>
      <c r="BR12" s="431"/>
      <c r="BS12" s="431"/>
      <c r="BT12" s="431"/>
      <c r="BU12" s="432"/>
      <c r="BV12" s="430">
        <v>848408</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60007</v>
      </c>
      <c r="S13" s="534"/>
      <c r="T13" s="534"/>
      <c r="U13" s="534"/>
      <c r="V13" s="535"/>
      <c r="W13" s="521" t="s">
        <v>139</v>
      </c>
      <c r="X13" s="443"/>
      <c r="Y13" s="443"/>
      <c r="Z13" s="443"/>
      <c r="AA13" s="443"/>
      <c r="AB13" s="444"/>
      <c r="AC13" s="406">
        <v>3767</v>
      </c>
      <c r="AD13" s="407"/>
      <c r="AE13" s="407"/>
      <c r="AF13" s="407"/>
      <c r="AG13" s="408"/>
      <c r="AH13" s="406">
        <v>3657</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-766507</v>
      </c>
      <c r="BO13" s="431"/>
      <c r="BP13" s="431"/>
      <c r="BQ13" s="431"/>
      <c r="BR13" s="431"/>
      <c r="BS13" s="431"/>
      <c r="BT13" s="431"/>
      <c r="BU13" s="432"/>
      <c r="BV13" s="430">
        <v>-852940</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8.1999999999999993</v>
      </c>
      <c r="CU13" s="401"/>
      <c r="CV13" s="401"/>
      <c r="CW13" s="401"/>
      <c r="CX13" s="401"/>
      <c r="CY13" s="401"/>
      <c r="CZ13" s="401"/>
      <c r="DA13" s="402"/>
      <c r="DB13" s="400">
        <v>8.6999999999999993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61067</v>
      </c>
      <c r="S14" s="534"/>
      <c r="T14" s="534"/>
      <c r="U14" s="534"/>
      <c r="V14" s="535"/>
      <c r="W14" s="536"/>
      <c r="X14" s="446"/>
      <c r="Y14" s="446"/>
      <c r="Z14" s="446"/>
      <c r="AA14" s="446"/>
      <c r="AB14" s="447"/>
      <c r="AC14" s="526">
        <v>12.6</v>
      </c>
      <c r="AD14" s="527"/>
      <c r="AE14" s="527"/>
      <c r="AF14" s="527"/>
      <c r="AG14" s="528"/>
      <c r="AH14" s="526">
        <v>12.2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11.6</v>
      </c>
      <c r="CU14" s="538"/>
      <c r="CV14" s="538"/>
      <c r="CW14" s="538"/>
      <c r="CX14" s="538"/>
      <c r="CY14" s="538"/>
      <c r="CZ14" s="538"/>
      <c r="DA14" s="539"/>
      <c r="DB14" s="537" t="s">
        <v>137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60728</v>
      </c>
      <c r="S15" s="534"/>
      <c r="T15" s="534"/>
      <c r="U15" s="534"/>
      <c r="V15" s="535"/>
      <c r="W15" s="521" t="s">
        <v>147</v>
      </c>
      <c r="X15" s="443"/>
      <c r="Y15" s="443"/>
      <c r="Z15" s="443"/>
      <c r="AA15" s="443"/>
      <c r="AB15" s="444"/>
      <c r="AC15" s="406">
        <v>6821</v>
      </c>
      <c r="AD15" s="407"/>
      <c r="AE15" s="407"/>
      <c r="AF15" s="407"/>
      <c r="AG15" s="408"/>
      <c r="AH15" s="406">
        <v>6898</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7092962</v>
      </c>
      <c r="BO15" s="426"/>
      <c r="BP15" s="426"/>
      <c r="BQ15" s="426"/>
      <c r="BR15" s="426"/>
      <c r="BS15" s="426"/>
      <c r="BT15" s="426"/>
      <c r="BU15" s="427"/>
      <c r="BV15" s="425">
        <v>6644145</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22.9</v>
      </c>
      <c r="AD16" s="527"/>
      <c r="AE16" s="527"/>
      <c r="AF16" s="527"/>
      <c r="AG16" s="528"/>
      <c r="AH16" s="526">
        <v>23</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15733195</v>
      </c>
      <c r="BO16" s="431"/>
      <c r="BP16" s="431"/>
      <c r="BQ16" s="431"/>
      <c r="BR16" s="431"/>
      <c r="BS16" s="431"/>
      <c r="BT16" s="431"/>
      <c r="BU16" s="432"/>
      <c r="BV16" s="430">
        <v>15422405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19263</v>
      </c>
      <c r="AD17" s="407"/>
      <c r="AE17" s="407"/>
      <c r="AF17" s="407"/>
      <c r="AG17" s="408"/>
      <c r="AH17" s="406">
        <v>19463</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8894406</v>
      </c>
      <c r="BO17" s="431"/>
      <c r="BP17" s="431"/>
      <c r="BQ17" s="431"/>
      <c r="BR17" s="431"/>
      <c r="BS17" s="431"/>
      <c r="BT17" s="431"/>
      <c r="BU17" s="432"/>
      <c r="BV17" s="430">
        <v>8403539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725.65</v>
      </c>
      <c r="M18" s="495"/>
      <c r="N18" s="495"/>
      <c r="O18" s="495"/>
      <c r="P18" s="495"/>
      <c r="Q18" s="495"/>
      <c r="R18" s="496"/>
      <c r="S18" s="496"/>
      <c r="T18" s="496"/>
      <c r="U18" s="496"/>
      <c r="V18" s="497"/>
      <c r="W18" s="511"/>
      <c r="X18" s="512"/>
      <c r="Y18" s="512"/>
      <c r="Z18" s="512"/>
      <c r="AA18" s="512"/>
      <c r="AB18" s="522"/>
      <c r="AC18" s="394">
        <v>64.5</v>
      </c>
      <c r="AD18" s="395"/>
      <c r="AE18" s="395"/>
      <c r="AF18" s="395"/>
      <c r="AG18" s="498"/>
      <c r="AH18" s="394">
        <v>64.8</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16399434</v>
      </c>
      <c r="BO18" s="431"/>
      <c r="BP18" s="431"/>
      <c r="BQ18" s="431"/>
      <c r="BR18" s="431"/>
      <c r="BS18" s="431"/>
      <c r="BT18" s="431"/>
      <c r="BU18" s="432"/>
      <c r="BV18" s="430">
        <v>16214774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83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23499950</v>
      </c>
      <c r="BO19" s="431"/>
      <c r="BP19" s="431"/>
      <c r="BQ19" s="431"/>
      <c r="BR19" s="431"/>
      <c r="BS19" s="431"/>
      <c r="BT19" s="431"/>
      <c r="BU19" s="432"/>
      <c r="BV19" s="430">
        <v>21595671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25540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34894912</v>
      </c>
      <c r="BO23" s="431"/>
      <c r="BP23" s="431"/>
      <c r="BQ23" s="431"/>
      <c r="BR23" s="431"/>
      <c r="BS23" s="431"/>
      <c r="BT23" s="431"/>
      <c r="BU23" s="432"/>
      <c r="BV23" s="430">
        <v>31153856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8610</v>
      </c>
      <c r="R24" s="407"/>
      <c r="S24" s="407"/>
      <c r="T24" s="407"/>
      <c r="U24" s="407"/>
      <c r="V24" s="408"/>
      <c r="W24" s="472"/>
      <c r="X24" s="463"/>
      <c r="Y24" s="464"/>
      <c r="Z24" s="403" t="s">
        <v>171</v>
      </c>
      <c r="AA24" s="404"/>
      <c r="AB24" s="404"/>
      <c r="AC24" s="404"/>
      <c r="AD24" s="404"/>
      <c r="AE24" s="404"/>
      <c r="AF24" s="404"/>
      <c r="AG24" s="405"/>
      <c r="AH24" s="406">
        <v>330</v>
      </c>
      <c r="AI24" s="407"/>
      <c r="AJ24" s="407"/>
      <c r="AK24" s="407"/>
      <c r="AL24" s="408"/>
      <c r="AM24" s="406">
        <v>964590</v>
      </c>
      <c r="AN24" s="407"/>
      <c r="AO24" s="407"/>
      <c r="AP24" s="407"/>
      <c r="AQ24" s="407"/>
      <c r="AR24" s="408"/>
      <c r="AS24" s="406">
        <v>2923</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29871511</v>
      </c>
      <c r="BO24" s="431"/>
      <c r="BP24" s="431"/>
      <c r="BQ24" s="431"/>
      <c r="BR24" s="431"/>
      <c r="BS24" s="431"/>
      <c r="BT24" s="431"/>
      <c r="BU24" s="432"/>
      <c r="BV24" s="430">
        <v>28392508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1</v>
      </c>
      <c r="M25" s="407"/>
      <c r="N25" s="407"/>
      <c r="O25" s="407"/>
      <c r="P25" s="408"/>
      <c r="Q25" s="406">
        <v>7000</v>
      </c>
      <c r="R25" s="407"/>
      <c r="S25" s="407"/>
      <c r="T25" s="407"/>
      <c r="U25" s="407"/>
      <c r="V25" s="408"/>
      <c r="W25" s="472"/>
      <c r="X25" s="463"/>
      <c r="Y25" s="464"/>
      <c r="Z25" s="403" t="s">
        <v>174</v>
      </c>
      <c r="AA25" s="404"/>
      <c r="AB25" s="404"/>
      <c r="AC25" s="404"/>
      <c r="AD25" s="404"/>
      <c r="AE25" s="404"/>
      <c r="AF25" s="404"/>
      <c r="AG25" s="405"/>
      <c r="AH25" s="406" t="s">
        <v>137</v>
      </c>
      <c r="AI25" s="407"/>
      <c r="AJ25" s="407"/>
      <c r="AK25" s="407"/>
      <c r="AL25" s="408"/>
      <c r="AM25" s="406" t="s">
        <v>175</v>
      </c>
      <c r="AN25" s="407"/>
      <c r="AO25" s="407"/>
      <c r="AP25" s="407"/>
      <c r="AQ25" s="407"/>
      <c r="AR25" s="408"/>
      <c r="AS25" s="406" t="s">
        <v>175</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2117317</v>
      </c>
      <c r="BO25" s="426"/>
      <c r="BP25" s="426"/>
      <c r="BQ25" s="426"/>
      <c r="BR25" s="426"/>
      <c r="BS25" s="426"/>
      <c r="BT25" s="426"/>
      <c r="BU25" s="427"/>
      <c r="BV25" s="425">
        <v>4442710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6310</v>
      </c>
      <c r="R26" s="407"/>
      <c r="S26" s="407"/>
      <c r="T26" s="407"/>
      <c r="U26" s="407"/>
      <c r="V26" s="408"/>
      <c r="W26" s="472"/>
      <c r="X26" s="463"/>
      <c r="Y26" s="464"/>
      <c r="Z26" s="403" t="s">
        <v>178</v>
      </c>
      <c r="AA26" s="485"/>
      <c r="AB26" s="485"/>
      <c r="AC26" s="485"/>
      <c r="AD26" s="485"/>
      <c r="AE26" s="485"/>
      <c r="AF26" s="485"/>
      <c r="AG26" s="486"/>
      <c r="AH26" s="406">
        <v>13</v>
      </c>
      <c r="AI26" s="407"/>
      <c r="AJ26" s="407"/>
      <c r="AK26" s="407"/>
      <c r="AL26" s="408"/>
      <c r="AM26" s="406">
        <v>30264</v>
      </c>
      <c r="AN26" s="407"/>
      <c r="AO26" s="407"/>
      <c r="AP26" s="407"/>
      <c r="AQ26" s="407"/>
      <c r="AR26" s="408"/>
      <c r="AS26" s="406">
        <v>2328</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129</v>
      </c>
      <c r="BO26" s="431"/>
      <c r="BP26" s="431"/>
      <c r="BQ26" s="431"/>
      <c r="BR26" s="431"/>
      <c r="BS26" s="431"/>
      <c r="BT26" s="431"/>
      <c r="BU26" s="432"/>
      <c r="BV26" s="430" t="s">
        <v>129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4500</v>
      </c>
      <c r="R27" s="407"/>
      <c r="S27" s="407"/>
      <c r="T27" s="407"/>
      <c r="U27" s="407"/>
      <c r="V27" s="408"/>
      <c r="W27" s="472"/>
      <c r="X27" s="463"/>
      <c r="Y27" s="464"/>
      <c r="Z27" s="403" t="s">
        <v>181</v>
      </c>
      <c r="AA27" s="404"/>
      <c r="AB27" s="404"/>
      <c r="AC27" s="404"/>
      <c r="AD27" s="404"/>
      <c r="AE27" s="404"/>
      <c r="AF27" s="404"/>
      <c r="AG27" s="405"/>
      <c r="AH27" s="406">
        <v>9</v>
      </c>
      <c r="AI27" s="407"/>
      <c r="AJ27" s="407"/>
      <c r="AK27" s="407"/>
      <c r="AL27" s="408"/>
      <c r="AM27" s="406">
        <v>37179</v>
      </c>
      <c r="AN27" s="407"/>
      <c r="AO27" s="407"/>
      <c r="AP27" s="407"/>
      <c r="AQ27" s="407"/>
      <c r="AR27" s="408"/>
      <c r="AS27" s="406">
        <v>4131</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408097</v>
      </c>
      <c r="BO27" s="434"/>
      <c r="BP27" s="434"/>
      <c r="BQ27" s="434"/>
      <c r="BR27" s="434"/>
      <c r="BS27" s="434"/>
      <c r="BT27" s="434"/>
      <c r="BU27" s="435"/>
      <c r="BV27" s="433">
        <v>408084</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3915</v>
      </c>
      <c r="R28" s="407"/>
      <c r="S28" s="407"/>
      <c r="T28" s="407"/>
      <c r="U28" s="407"/>
      <c r="V28" s="408"/>
      <c r="W28" s="472"/>
      <c r="X28" s="463"/>
      <c r="Y28" s="464"/>
      <c r="Z28" s="403" t="s">
        <v>184</v>
      </c>
      <c r="AA28" s="404"/>
      <c r="AB28" s="404"/>
      <c r="AC28" s="404"/>
      <c r="AD28" s="404"/>
      <c r="AE28" s="404"/>
      <c r="AF28" s="404"/>
      <c r="AG28" s="405"/>
      <c r="AH28" s="406" t="s">
        <v>175</v>
      </c>
      <c r="AI28" s="407"/>
      <c r="AJ28" s="407"/>
      <c r="AK28" s="407"/>
      <c r="AL28" s="408"/>
      <c r="AM28" s="406" t="s">
        <v>175</v>
      </c>
      <c r="AN28" s="407"/>
      <c r="AO28" s="407"/>
      <c r="AP28" s="407"/>
      <c r="AQ28" s="407"/>
      <c r="AR28" s="408"/>
      <c r="AS28" s="406" t="s">
        <v>129</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4309789</v>
      </c>
      <c r="BO28" s="426"/>
      <c r="BP28" s="426"/>
      <c r="BQ28" s="426"/>
      <c r="BR28" s="426"/>
      <c r="BS28" s="426"/>
      <c r="BT28" s="426"/>
      <c r="BU28" s="427"/>
      <c r="BV28" s="425">
        <v>5280713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20</v>
      </c>
      <c r="M29" s="407"/>
      <c r="N29" s="407"/>
      <c r="O29" s="407"/>
      <c r="P29" s="408"/>
      <c r="Q29" s="406">
        <v>3620</v>
      </c>
      <c r="R29" s="407"/>
      <c r="S29" s="407"/>
      <c r="T29" s="407"/>
      <c r="U29" s="407"/>
      <c r="V29" s="408"/>
      <c r="W29" s="473"/>
      <c r="X29" s="474"/>
      <c r="Y29" s="475"/>
      <c r="Z29" s="403" t="s">
        <v>187</v>
      </c>
      <c r="AA29" s="404"/>
      <c r="AB29" s="404"/>
      <c r="AC29" s="404"/>
      <c r="AD29" s="404"/>
      <c r="AE29" s="404"/>
      <c r="AF29" s="404"/>
      <c r="AG29" s="405"/>
      <c r="AH29" s="406">
        <v>339</v>
      </c>
      <c r="AI29" s="407"/>
      <c r="AJ29" s="407"/>
      <c r="AK29" s="407"/>
      <c r="AL29" s="408"/>
      <c r="AM29" s="406">
        <v>1001769</v>
      </c>
      <c r="AN29" s="407"/>
      <c r="AO29" s="407"/>
      <c r="AP29" s="407"/>
      <c r="AQ29" s="407"/>
      <c r="AR29" s="408"/>
      <c r="AS29" s="406">
        <v>2955</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3371277</v>
      </c>
      <c r="BO29" s="431"/>
      <c r="BP29" s="431"/>
      <c r="BQ29" s="431"/>
      <c r="BR29" s="431"/>
      <c r="BS29" s="431"/>
      <c r="BT29" s="431"/>
      <c r="BU29" s="432"/>
      <c r="BV29" s="430">
        <v>3407912</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8357373</v>
      </c>
      <c r="BO30" s="434"/>
      <c r="BP30" s="434"/>
      <c r="BQ30" s="434"/>
      <c r="BR30" s="434"/>
      <c r="BS30" s="434"/>
      <c r="BT30" s="434"/>
      <c r="BU30" s="435"/>
      <c r="BV30" s="433">
        <v>8123159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198</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202</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IF('各会計、関係団体の財政状況及び健全化判断比率'!B34="","",'各会計、関係団体の財政状況及び健全化判断比率'!B34)</f>
        <v>温泉事業特別会計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十和田地域広域事務組合</v>
      </c>
      <c r="BZ34" s="388"/>
      <c r="CA34" s="388"/>
      <c r="CB34" s="388"/>
      <c r="CC34" s="388"/>
      <c r="CD34" s="388"/>
      <c r="CE34" s="388"/>
      <c r="CF34" s="388"/>
      <c r="CG34" s="388"/>
      <c r="CH34" s="388"/>
      <c r="CI34" s="388"/>
      <c r="CJ34" s="388"/>
      <c r="CK34" s="388"/>
      <c r="CL34" s="388"/>
      <c r="CM34" s="388"/>
      <c r="CN34" s="214"/>
      <c r="CO34" s="389">
        <f>IF(CQ34="","",MAX(C34:D43,U34:V43,AM34:AN43,BE34:BF43,BW34:BX43)+1)</f>
        <v>19</v>
      </c>
      <c r="CP34" s="389"/>
      <c r="CQ34" s="388" t="str">
        <f>IF('各会計、関係団体の財政状況及び健全化判断比率'!BS7="","",'各会計、関係団体の財政状況及び健全化判断比率'!BS7)</f>
        <v>十和田土地開発公社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十和田地区環境整備事務組合</v>
      </c>
      <c r="BZ35" s="388"/>
      <c r="CA35" s="388"/>
      <c r="CB35" s="388"/>
      <c r="CC35" s="388"/>
      <c r="CD35" s="388"/>
      <c r="CE35" s="388"/>
      <c r="CF35" s="388"/>
      <c r="CG35" s="388"/>
      <c r="CH35" s="388"/>
      <c r="CI35" s="388"/>
      <c r="CJ35" s="388"/>
      <c r="CK35" s="388"/>
      <c r="CL35" s="388"/>
      <c r="CM35" s="388"/>
      <c r="CN35" s="214"/>
      <c r="CO35" s="389">
        <f t="shared" ref="CO35:CO43" si="3">IF(CQ35="","",CO34+1)</f>
        <v>20</v>
      </c>
      <c r="CP35" s="389"/>
      <c r="CQ35" s="388" t="str">
        <f>IF('各会計、関係団体の財政状況及び健全化判断比率'!BS8="","",'各会計、関係団体の財政状況及び健全化判断比率'!BS8)</f>
        <v>十和田湖ふるさと活性化公社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介護保険事業特別会計</v>
      </c>
      <c r="X36" s="388"/>
      <c r="Y36" s="388"/>
      <c r="Z36" s="388"/>
      <c r="AA36" s="388"/>
      <c r="AB36" s="388"/>
      <c r="AC36" s="388"/>
      <c r="AD36" s="388"/>
      <c r="AE36" s="388"/>
      <c r="AF36" s="388"/>
      <c r="AG36" s="388"/>
      <c r="AH36" s="388"/>
      <c r="AI36" s="388"/>
      <c r="AJ36" s="388"/>
      <c r="AK36" s="388"/>
      <c r="AL36" s="214"/>
      <c r="AM36" s="389">
        <f t="shared" si="0"/>
        <v>7</v>
      </c>
      <c r="AN36" s="389"/>
      <c r="AO36" s="388" t="str">
        <f>IF('各会計、関係団体の財政状況及び健全化判断比率'!B33="","",'各会計、関係団体の財政状況及び健全化判断比率'!B33)</f>
        <v>病院事業会計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十和田地区食肉処理事務組合</v>
      </c>
      <c r="BZ36" s="388"/>
      <c r="CA36" s="388"/>
      <c r="CB36" s="388"/>
      <c r="CC36" s="388"/>
      <c r="CD36" s="388"/>
      <c r="CE36" s="388"/>
      <c r="CF36" s="388"/>
      <c r="CG36" s="388"/>
      <c r="CH36" s="388"/>
      <c r="CI36" s="388"/>
      <c r="CJ36" s="388"/>
      <c r="CK36" s="388"/>
      <c r="CL36" s="388"/>
      <c r="CM36" s="388"/>
      <c r="CN36" s="214"/>
      <c r="CO36" s="389">
        <f t="shared" si="3"/>
        <v>21</v>
      </c>
      <c r="CP36" s="389"/>
      <c r="CQ36" s="388" t="str">
        <f>IF('各会計、関係団体の財政状況及び健全化判断比率'!BS9="","",'各会計、関係団体の財政状況及び健全化判断比率'!BS9)</f>
        <v>十和田市体育協会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上北地方教育・福祉事務組合</v>
      </c>
      <c r="BZ37" s="388"/>
      <c r="CA37" s="388"/>
      <c r="CB37" s="388"/>
      <c r="CC37" s="388"/>
      <c r="CD37" s="388"/>
      <c r="CE37" s="388"/>
      <c r="CF37" s="388"/>
      <c r="CG37" s="388"/>
      <c r="CH37" s="388"/>
      <c r="CI37" s="388"/>
      <c r="CJ37" s="388"/>
      <c r="CK37" s="388"/>
      <c r="CL37" s="388"/>
      <c r="CM37" s="388"/>
      <c r="CN37" s="214"/>
      <c r="CO37" s="389">
        <f t="shared" si="3"/>
        <v>22</v>
      </c>
      <c r="CP37" s="389"/>
      <c r="CQ37" s="388" t="str">
        <f>IF('各会計、関係団体の財政状況及び健全化判断比率'!BS10="","",'各会計、関係団体の財政状況及び健全化判断比率'!BS10)</f>
        <v>まちづくり十和田</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青森県後期高齢者医療広域連合（一般会計）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青森県後期高齢者医療広域連合（特別会計）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青森県市町村職員退職手当組合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16</v>
      </c>
      <c r="BX41" s="389"/>
      <c r="BY41" s="388" t="str">
        <f>IF('各会計、関係団体の財政状況及び健全化判断比率'!B75="","",'各会計、関係団体の財政状況及び健全化判断比率'!B75)</f>
        <v>青森県市町村総合事務組合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17</v>
      </c>
      <c r="BX42" s="389"/>
      <c r="BY42" s="388" t="str">
        <f>IF('各会計、関係団体の財政状況及び健全化判断比率'!B76="","",'各会計、関係団体の財政状況及び健全化判断比率'!B76)</f>
        <v>青森県交通災害共済組合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18</v>
      </c>
      <c r="BX43" s="389"/>
      <c r="BY43" s="388" t="str">
        <f>IF('各会計、関係団体の財政状況及び健全化判断比率'!B77="","",'各会計、関係団体の財政状況及び健全化判断比率'!B77)</f>
        <v>青森県市長会館管理組合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Zgs7F0bP9a1QY69JJJBH2zSmI6A9rU7B45Q1kyo9E5WbHmNBsIfobZobBQ50qadCo98K47tMDzGCJwVRf2dW+A==" saltValue="QKDt4JdYzm0Md0cwG/aT0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9" zoomScale="70" zoomScaleNormal="70" zoomScaleSheetLayoutView="100" workbookViewId="0">
      <selection activeCell="AP23" sqref="AP23:AT2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2" t="s">
        <v>565</v>
      </c>
      <c r="D34" s="1212"/>
      <c r="E34" s="1213"/>
      <c r="F34" s="32">
        <v>8.19</v>
      </c>
      <c r="G34" s="33">
        <v>6</v>
      </c>
      <c r="H34" s="33">
        <v>7.56</v>
      </c>
      <c r="I34" s="33">
        <v>7.52</v>
      </c>
      <c r="J34" s="34">
        <v>11.8</v>
      </c>
      <c r="K34" s="22"/>
      <c r="L34" s="22"/>
      <c r="M34" s="22"/>
      <c r="N34" s="22"/>
      <c r="O34" s="22"/>
      <c r="P34" s="22"/>
    </row>
    <row r="35" spans="1:16" ht="39" customHeight="1" x14ac:dyDescent="0.15">
      <c r="A35" s="22"/>
      <c r="B35" s="35"/>
      <c r="C35" s="1206" t="s">
        <v>566</v>
      </c>
      <c r="D35" s="1207"/>
      <c r="E35" s="1208"/>
      <c r="F35" s="36">
        <v>9.9</v>
      </c>
      <c r="G35" s="37">
        <v>8.3699999999999992</v>
      </c>
      <c r="H35" s="37">
        <v>7.75</v>
      </c>
      <c r="I35" s="37">
        <v>7.41</v>
      </c>
      <c r="J35" s="38">
        <v>7.26</v>
      </c>
      <c r="K35" s="22"/>
      <c r="L35" s="22"/>
      <c r="M35" s="22"/>
      <c r="N35" s="22"/>
      <c r="O35" s="22"/>
      <c r="P35" s="22"/>
    </row>
    <row r="36" spans="1:16" ht="39" customHeight="1" x14ac:dyDescent="0.15">
      <c r="A36" s="22"/>
      <c r="B36" s="35"/>
      <c r="C36" s="1206" t="s">
        <v>567</v>
      </c>
      <c r="D36" s="1207"/>
      <c r="E36" s="1208"/>
      <c r="F36" s="36">
        <v>1.44</v>
      </c>
      <c r="G36" s="37">
        <v>1.32</v>
      </c>
      <c r="H36" s="37">
        <v>1.36</v>
      </c>
      <c r="I36" s="37">
        <v>1.25</v>
      </c>
      <c r="J36" s="38">
        <v>1.19</v>
      </c>
      <c r="K36" s="22"/>
      <c r="L36" s="22"/>
      <c r="M36" s="22"/>
      <c r="N36" s="22"/>
      <c r="O36" s="22"/>
      <c r="P36" s="22"/>
    </row>
    <row r="37" spans="1:16" ht="39" customHeight="1" x14ac:dyDescent="0.15">
      <c r="A37" s="22"/>
      <c r="B37" s="35"/>
      <c r="C37" s="1206" t="s">
        <v>568</v>
      </c>
      <c r="D37" s="1207"/>
      <c r="E37" s="1208"/>
      <c r="F37" s="36">
        <v>1.6</v>
      </c>
      <c r="G37" s="37">
        <v>1.71</v>
      </c>
      <c r="H37" s="37">
        <v>1.63</v>
      </c>
      <c r="I37" s="37">
        <v>1.4</v>
      </c>
      <c r="J37" s="38">
        <v>1.07</v>
      </c>
      <c r="K37" s="22"/>
      <c r="L37" s="22"/>
      <c r="M37" s="22"/>
      <c r="N37" s="22"/>
      <c r="O37" s="22"/>
      <c r="P37" s="22"/>
    </row>
    <row r="38" spans="1:16" ht="39" customHeight="1" x14ac:dyDescent="0.15">
      <c r="A38" s="22"/>
      <c r="B38" s="35"/>
      <c r="C38" s="1206" t="s">
        <v>569</v>
      </c>
      <c r="D38" s="1207"/>
      <c r="E38" s="1208"/>
      <c r="F38" s="36">
        <v>0.98</v>
      </c>
      <c r="G38" s="37">
        <v>1.51</v>
      </c>
      <c r="H38" s="37">
        <v>0.91</v>
      </c>
      <c r="I38" s="37">
        <v>0.6</v>
      </c>
      <c r="J38" s="38">
        <v>0.46</v>
      </c>
      <c r="K38" s="22"/>
      <c r="L38" s="22"/>
      <c r="M38" s="22"/>
      <c r="N38" s="22"/>
      <c r="O38" s="22"/>
      <c r="P38" s="22"/>
    </row>
    <row r="39" spans="1:16" ht="39" customHeight="1" x14ac:dyDescent="0.15">
      <c r="A39" s="22"/>
      <c r="B39" s="35"/>
      <c r="C39" s="1206" t="s">
        <v>570</v>
      </c>
      <c r="D39" s="1207"/>
      <c r="E39" s="1208"/>
      <c r="F39" s="36">
        <v>0.06</v>
      </c>
      <c r="G39" s="37">
        <v>7.0000000000000007E-2</v>
      </c>
      <c r="H39" s="37">
        <v>7.0000000000000007E-2</v>
      </c>
      <c r="I39" s="37">
        <v>0.09</v>
      </c>
      <c r="J39" s="38">
        <v>0.1</v>
      </c>
      <c r="K39" s="22"/>
      <c r="L39" s="22"/>
      <c r="M39" s="22"/>
      <c r="N39" s="22"/>
      <c r="O39" s="22"/>
      <c r="P39" s="22"/>
    </row>
    <row r="40" spans="1:16" ht="39" customHeight="1" x14ac:dyDescent="0.15">
      <c r="A40" s="22"/>
      <c r="B40" s="35"/>
      <c r="C40" s="1206" t="s">
        <v>571</v>
      </c>
      <c r="D40" s="1207"/>
      <c r="E40" s="1208"/>
      <c r="F40" s="36" t="s">
        <v>572</v>
      </c>
      <c r="G40" s="37" t="s">
        <v>573</v>
      </c>
      <c r="H40" s="37" t="s">
        <v>574</v>
      </c>
      <c r="I40" s="37" t="s">
        <v>575</v>
      </c>
      <c r="J40" s="38">
        <v>0.09</v>
      </c>
      <c r="K40" s="22"/>
      <c r="L40" s="22"/>
      <c r="M40" s="22"/>
      <c r="N40" s="22"/>
      <c r="O40" s="22"/>
      <c r="P40" s="22"/>
    </row>
    <row r="41" spans="1:16" ht="39" customHeight="1" x14ac:dyDescent="0.15">
      <c r="A41" s="22"/>
      <c r="B41" s="35"/>
      <c r="C41" s="1206" t="s">
        <v>576</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577</v>
      </c>
      <c r="D42" s="1207"/>
      <c r="E42" s="1208"/>
      <c r="F42" s="36" t="s">
        <v>514</v>
      </c>
      <c r="G42" s="37" t="s">
        <v>514</v>
      </c>
      <c r="H42" s="37" t="s">
        <v>514</v>
      </c>
      <c r="I42" s="37" t="s">
        <v>514</v>
      </c>
      <c r="J42" s="38" t="s">
        <v>514</v>
      </c>
      <c r="K42" s="22"/>
      <c r="L42" s="22"/>
      <c r="M42" s="22"/>
      <c r="N42" s="22"/>
      <c r="O42" s="22"/>
      <c r="P42" s="22"/>
    </row>
    <row r="43" spans="1:16" ht="39" customHeight="1" thickBot="1" x14ac:dyDescent="0.2">
      <c r="A43" s="22"/>
      <c r="B43" s="40"/>
      <c r="C43" s="1209" t="s">
        <v>578</v>
      </c>
      <c r="D43" s="1210"/>
      <c r="E43" s="1211"/>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pv2nmmOx8eLI3P7f3JXH8mRNhsJj3qzwlgHnmfbotrPsuq79la50NS9S4RRYpIqaxiweeXbi6TxAV+LtdaNxQ==" saltValue="Nli82zPY2SdX3nua0aFT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D37" zoomScale="70" zoomScaleNormal="70" zoomScaleSheetLayoutView="55" workbookViewId="0">
      <selection activeCell="O58" sqref="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3487</v>
      </c>
      <c r="L45" s="60">
        <v>3256</v>
      </c>
      <c r="M45" s="60">
        <v>3033</v>
      </c>
      <c r="N45" s="60">
        <v>2826</v>
      </c>
      <c r="O45" s="61">
        <v>2711</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514</v>
      </c>
      <c r="L46" s="64" t="s">
        <v>514</v>
      </c>
      <c r="M46" s="64" t="s">
        <v>514</v>
      </c>
      <c r="N46" s="64" t="s">
        <v>514</v>
      </c>
      <c r="O46" s="65" t="s">
        <v>514</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514</v>
      </c>
      <c r="L47" s="64" t="s">
        <v>514</v>
      </c>
      <c r="M47" s="64" t="s">
        <v>514</v>
      </c>
      <c r="N47" s="64" t="s">
        <v>514</v>
      </c>
      <c r="O47" s="65" t="s">
        <v>514</v>
      </c>
      <c r="P47" s="48"/>
      <c r="Q47" s="48"/>
      <c r="R47" s="48"/>
      <c r="S47" s="48"/>
      <c r="T47" s="48"/>
      <c r="U47" s="48"/>
    </row>
    <row r="48" spans="1:21" ht="30.75" customHeight="1" x14ac:dyDescent="0.15">
      <c r="A48" s="48"/>
      <c r="B48" s="1234"/>
      <c r="C48" s="1235"/>
      <c r="D48" s="62"/>
      <c r="E48" s="1216" t="s">
        <v>15</v>
      </c>
      <c r="F48" s="1216"/>
      <c r="G48" s="1216"/>
      <c r="H48" s="1216"/>
      <c r="I48" s="1216"/>
      <c r="J48" s="1217"/>
      <c r="K48" s="63">
        <v>1475</v>
      </c>
      <c r="L48" s="64">
        <v>1497</v>
      </c>
      <c r="M48" s="64">
        <v>1587</v>
      </c>
      <c r="N48" s="64">
        <v>1560</v>
      </c>
      <c r="O48" s="65">
        <v>1543</v>
      </c>
      <c r="P48" s="48"/>
      <c r="Q48" s="48"/>
      <c r="R48" s="48"/>
      <c r="S48" s="48"/>
      <c r="T48" s="48"/>
      <c r="U48" s="48"/>
    </row>
    <row r="49" spans="1:21" ht="30.75" customHeight="1" x14ac:dyDescent="0.15">
      <c r="A49" s="48"/>
      <c r="B49" s="1234"/>
      <c r="C49" s="1235"/>
      <c r="D49" s="62"/>
      <c r="E49" s="1216" t="s">
        <v>16</v>
      </c>
      <c r="F49" s="1216"/>
      <c r="G49" s="1216"/>
      <c r="H49" s="1216"/>
      <c r="I49" s="1216"/>
      <c r="J49" s="1217"/>
      <c r="K49" s="63">
        <v>92</v>
      </c>
      <c r="L49" s="64">
        <v>100</v>
      </c>
      <c r="M49" s="64">
        <v>107</v>
      </c>
      <c r="N49" s="64">
        <v>97</v>
      </c>
      <c r="O49" s="65">
        <v>117</v>
      </c>
      <c r="P49" s="48"/>
      <c r="Q49" s="48"/>
      <c r="R49" s="48"/>
      <c r="S49" s="48"/>
      <c r="T49" s="48"/>
      <c r="U49" s="48"/>
    </row>
    <row r="50" spans="1:21" ht="30.75" customHeight="1" x14ac:dyDescent="0.15">
      <c r="A50" s="48"/>
      <c r="B50" s="1234"/>
      <c r="C50" s="1235"/>
      <c r="D50" s="62"/>
      <c r="E50" s="1216" t="s">
        <v>17</v>
      </c>
      <c r="F50" s="1216"/>
      <c r="G50" s="1216"/>
      <c r="H50" s="1216"/>
      <c r="I50" s="1216"/>
      <c r="J50" s="1217"/>
      <c r="K50" s="63">
        <v>2</v>
      </c>
      <c r="L50" s="64">
        <v>1</v>
      </c>
      <c r="M50" s="64">
        <v>0</v>
      </c>
      <c r="N50" s="64">
        <v>0</v>
      </c>
      <c r="O50" s="65">
        <v>0</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514</v>
      </c>
      <c r="L51" s="64" t="s">
        <v>514</v>
      </c>
      <c r="M51" s="64" t="s">
        <v>514</v>
      </c>
      <c r="N51" s="64" t="s">
        <v>514</v>
      </c>
      <c r="O51" s="65" t="s">
        <v>514</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3614</v>
      </c>
      <c r="L52" s="64">
        <v>3477</v>
      </c>
      <c r="M52" s="64">
        <v>3370</v>
      </c>
      <c r="N52" s="64">
        <v>3326</v>
      </c>
      <c r="O52" s="65">
        <v>3199</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1442</v>
      </c>
      <c r="L53" s="69">
        <v>1377</v>
      </c>
      <c r="M53" s="69">
        <v>1357</v>
      </c>
      <c r="N53" s="69">
        <v>1157</v>
      </c>
      <c r="O53" s="70">
        <v>1172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GD7hkc0y53EwqB3dQpIdQaBgazB0u7diLH6rqc2Dx765i0F0zeUEkxQIYMrN2bzkqBOy8D2ZdJZTSepZsleBw==" saltValue="UHHV+wVhOt+SyAYLN+ifx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 zoomScale="55" zoomScaleNormal="55" zoomScaleSheetLayoutView="100" workbookViewId="0">
      <selection activeCell="AP23" sqref="AP23:AT2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52" t="s">
        <v>30</v>
      </c>
      <c r="C41" s="1253"/>
      <c r="D41" s="102"/>
      <c r="E41" s="1254" t="s">
        <v>31</v>
      </c>
      <c r="F41" s="1254"/>
      <c r="G41" s="1254"/>
      <c r="H41" s="1255"/>
      <c r="I41" s="103">
        <v>27943</v>
      </c>
      <c r="J41" s="104">
        <v>27840</v>
      </c>
      <c r="K41" s="104">
        <v>28626</v>
      </c>
      <c r="L41" s="104">
        <v>31154</v>
      </c>
      <c r="M41" s="105">
        <v>34895</v>
      </c>
    </row>
    <row r="42" spans="2:13" ht="27.75" customHeight="1" x14ac:dyDescent="0.15">
      <c r="B42" s="1242"/>
      <c r="C42" s="1243"/>
      <c r="D42" s="106"/>
      <c r="E42" s="1246" t="s">
        <v>32</v>
      </c>
      <c r="F42" s="1246"/>
      <c r="G42" s="1246"/>
      <c r="H42" s="1247"/>
      <c r="I42" s="107" t="s">
        <v>514</v>
      </c>
      <c r="J42" s="108" t="s">
        <v>514</v>
      </c>
      <c r="K42" s="108" t="s">
        <v>514</v>
      </c>
      <c r="L42" s="108" t="s">
        <v>514</v>
      </c>
      <c r="M42" s="109" t="s">
        <v>514</v>
      </c>
    </row>
    <row r="43" spans="2:13" ht="27.75" customHeight="1" x14ac:dyDescent="0.15">
      <c r="B43" s="1242"/>
      <c r="C43" s="1243"/>
      <c r="D43" s="106"/>
      <c r="E43" s="1246" t="s">
        <v>33</v>
      </c>
      <c r="F43" s="1246"/>
      <c r="G43" s="1246"/>
      <c r="H43" s="1247"/>
      <c r="I43" s="107">
        <v>19511</v>
      </c>
      <c r="J43" s="108">
        <v>19065</v>
      </c>
      <c r="K43" s="108">
        <v>17920</v>
      </c>
      <c r="L43" s="108">
        <v>17570</v>
      </c>
      <c r="M43" s="109">
        <v>16731</v>
      </c>
    </row>
    <row r="44" spans="2:13" ht="27.75" customHeight="1" x14ac:dyDescent="0.15">
      <c r="B44" s="1242"/>
      <c r="C44" s="1243"/>
      <c r="D44" s="106"/>
      <c r="E44" s="1246" t="s">
        <v>34</v>
      </c>
      <c r="F44" s="1246"/>
      <c r="G44" s="1246"/>
      <c r="H44" s="1247"/>
      <c r="I44" s="107">
        <v>682</v>
      </c>
      <c r="J44" s="108">
        <v>680</v>
      </c>
      <c r="K44" s="108">
        <v>749</v>
      </c>
      <c r="L44" s="108">
        <v>730</v>
      </c>
      <c r="M44" s="109">
        <v>2067</v>
      </c>
    </row>
    <row r="45" spans="2:13" ht="27.75" customHeight="1" x14ac:dyDescent="0.15">
      <c r="B45" s="1242"/>
      <c r="C45" s="1243"/>
      <c r="D45" s="106"/>
      <c r="E45" s="1246" t="s">
        <v>35</v>
      </c>
      <c r="F45" s="1246"/>
      <c r="G45" s="1246"/>
      <c r="H45" s="1247"/>
      <c r="I45" s="107">
        <v>3219</v>
      </c>
      <c r="J45" s="108">
        <v>2972</v>
      </c>
      <c r="K45" s="108">
        <v>2594</v>
      </c>
      <c r="L45" s="108">
        <v>2310</v>
      </c>
      <c r="M45" s="109">
        <v>2154</v>
      </c>
    </row>
    <row r="46" spans="2:13" ht="27.75" customHeight="1" x14ac:dyDescent="0.15">
      <c r="B46" s="1242"/>
      <c r="C46" s="1243"/>
      <c r="D46" s="110"/>
      <c r="E46" s="1246" t="s">
        <v>36</v>
      </c>
      <c r="F46" s="1246"/>
      <c r="G46" s="1246"/>
      <c r="H46" s="1247"/>
      <c r="I46" s="107" t="s">
        <v>514</v>
      </c>
      <c r="J46" s="108" t="s">
        <v>514</v>
      </c>
      <c r="K46" s="108" t="s">
        <v>514</v>
      </c>
      <c r="L46" s="108" t="s">
        <v>514</v>
      </c>
      <c r="M46" s="109" t="s">
        <v>514</v>
      </c>
    </row>
    <row r="47" spans="2:13" ht="27.75" customHeight="1" x14ac:dyDescent="0.15">
      <c r="B47" s="1242"/>
      <c r="C47" s="1243"/>
      <c r="D47" s="111"/>
      <c r="E47" s="1256" t="s">
        <v>37</v>
      </c>
      <c r="F47" s="1257"/>
      <c r="G47" s="1257"/>
      <c r="H47" s="1258"/>
      <c r="I47" s="107" t="s">
        <v>514</v>
      </c>
      <c r="J47" s="108" t="s">
        <v>514</v>
      </c>
      <c r="K47" s="108" t="s">
        <v>514</v>
      </c>
      <c r="L47" s="108" t="s">
        <v>514</v>
      </c>
      <c r="M47" s="109" t="s">
        <v>514</v>
      </c>
    </row>
    <row r="48" spans="2:13" ht="27.75" customHeight="1" x14ac:dyDescent="0.15">
      <c r="B48" s="1242"/>
      <c r="C48" s="1243"/>
      <c r="D48" s="106"/>
      <c r="E48" s="1246" t="s">
        <v>38</v>
      </c>
      <c r="F48" s="1246"/>
      <c r="G48" s="1246"/>
      <c r="H48" s="1247"/>
      <c r="I48" s="107" t="s">
        <v>514</v>
      </c>
      <c r="J48" s="108" t="s">
        <v>514</v>
      </c>
      <c r="K48" s="108" t="s">
        <v>514</v>
      </c>
      <c r="L48" s="108" t="s">
        <v>514</v>
      </c>
      <c r="M48" s="109" t="s">
        <v>514</v>
      </c>
    </row>
    <row r="49" spans="2:13" ht="27.75" customHeight="1" x14ac:dyDescent="0.15">
      <c r="B49" s="1244"/>
      <c r="C49" s="1245"/>
      <c r="D49" s="106"/>
      <c r="E49" s="1246" t="s">
        <v>39</v>
      </c>
      <c r="F49" s="1246"/>
      <c r="G49" s="1246"/>
      <c r="H49" s="1247"/>
      <c r="I49" s="107" t="s">
        <v>514</v>
      </c>
      <c r="J49" s="108" t="s">
        <v>514</v>
      </c>
      <c r="K49" s="108" t="s">
        <v>514</v>
      </c>
      <c r="L49" s="108" t="s">
        <v>514</v>
      </c>
      <c r="M49" s="109" t="s">
        <v>514</v>
      </c>
    </row>
    <row r="50" spans="2:13" ht="27.75" customHeight="1" x14ac:dyDescent="0.15">
      <c r="B50" s="1240" t="s">
        <v>40</v>
      </c>
      <c r="C50" s="1241"/>
      <c r="D50" s="112"/>
      <c r="E50" s="1246" t="s">
        <v>41</v>
      </c>
      <c r="F50" s="1246"/>
      <c r="G50" s="1246"/>
      <c r="H50" s="1247"/>
      <c r="I50" s="107">
        <v>13602</v>
      </c>
      <c r="J50" s="108">
        <v>15326</v>
      </c>
      <c r="K50" s="108">
        <v>16191</v>
      </c>
      <c r="L50" s="108">
        <v>16363</v>
      </c>
      <c r="M50" s="109">
        <v>15564</v>
      </c>
    </row>
    <row r="51" spans="2:13" ht="27.75" customHeight="1" x14ac:dyDescent="0.15">
      <c r="B51" s="1242"/>
      <c r="C51" s="1243"/>
      <c r="D51" s="106"/>
      <c r="E51" s="1246" t="s">
        <v>42</v>
      </c>
      <c r="F51" s="1246"/>
      <c r="G51" s="1246"/>
      <c r="H51" s="1247"/>
      <c r="I51" s="107">
        <v>2047</v>
      </c>
      <c r="J51" s="108">
        <v>1919</v>
      </c>
      <c r="K51" s="108">
        <v>2229</v>
      </c>
      <c r="L51" s="108">
        <v>2207</v>
      </c>
      <c r="M51" s="109">
        <v>1926</v>
      </c>
    </row>
    <row r="52" spans="2:13" ht="27.75" customHeight="1" x14ac:dyDescent="0.15">
      <c r="B52" s="1244"/>
      <c r="C52" s="1245"/>
      <c r="D52" s="106"/>
      <c r="E52" s="1246" t="s">
        <v>43</v>
      </c>
      <c r="F52" s="1246"/>
      <c r="G52" s="1246"/>
      <c r="H52" s="1247"/>
      <c r="I52" s="107">
        <v>34897</v>
      </c>
      <c r="J52" s="108">
        <v>33952</v>
      </c>
      <c r="K52" s="108">
        <v>33610</v>
      </c>
      <c r="L52" s="108">
        <v>35046</v>
      </c>
      <c r="M52" s="109">
        <v>36579</v>
      </c>
    </row>
    <row r="53" spans="2:13" ht="27.75" customHeight="1" thickBot="1" x14ac:dyDescent="0.2">
      <c r="B53" s="1248" t="s">
        <v>44</v>
      </c>
      <c r="C53" s="1249"/>
      <c r="D53" s="113"/>
      <c r="E53" s="1250" t="s">
        <v>45</v>
      </c>
      <c r="F53" s="1250"/>
      <c r="G53" s="1250"/>
      <c r="H53" s="1251"/>
      <c r="I53" s="114">
        <v>810</v>
      </c>
      <c r="J53" s="115">
        <v>-639</v>
      </c>
      <c r="K53" s="115">
        <v>-2141</v>
      </c>
      <c r="L53" s="115">
        <v>-1852</v>
      </c>
      <c r="M53" s="116">
        <v>1778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JZbdcveVVLbfLtj075ACvlQJlTwQGgTBWDCaCP68nOQi6TFAjfLUyir8rN8aoU49ZECZi4jlnbpy2PovtxwgQ==" saltValue="r5wERQtXqCKUkP6Qxt5P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55" zoomScaleNormal="55" zoomScaleSheetLayoutView="100" workbookViewId="0">
      <selection activeCell="H54" sqref="H5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7" t="s">
        <v>48</v>
      </c>
      <c r="D55" s="1267"/>
      <c r="E55" s="1268"/>
      <c r="F55" s="128">
        <v>5520</v>
      </c>
      <c r="G55" s="128">
        <v>5281</v>
      </c>
      <c r="H55" s="129">
        <v>4310</v>
      </c>
    </row>
    <row r="56" spans="2:8" ht="52.5" customHeight="1" x14ac:dyDescent="0.15">
      <c r="B56" s="130"/>
      <c r="C56" s="1269" t="s">
        <v>49</v>
      </c>
      <c r="D56" s="1269"/>
      <c r="E56" s="1270"/>
      <c r="F56" s="131">
        <v>3419</v>
      </c>
      <c r="G56" s="131">
        <v>3408</v>
      </c>
      <c r="H56" s="132">
        <v>3371</v>
      </c>
    </row>
    <row r="57" spans="2:8" ht="53.25" customHeight="1" x14ac:dyDescent="0.15">
      <c r="B57" s="130"/>
      <c r="C57" s="1271" t="s">
        <v>50</v>
      </c>
      <c r="D57" s="1271"/>
      <c r="E57" s="1272"/>
      <c r="F57" s="133">
        <v>7746</v>
      </c>
      <c r="G57" s="133">
        <v>8123</v>
      </c>
      <c r="H57" s="134">
        <v>8357</v>
      </c>
    </row>
    <row r="58" spans="2:8" ht="45.75" customHeight="1" x14ac:dyDescent="0.15">
      <c r="B58" s="135"/>
      <c r="C58" s="1259" t="s">
        <v>602</v>
      </c>
      <c r="D58" s="1260"/>
      <c r="E58" s="1261"/>
      <c r="F58" s="136">
        <v>3498</v>
      </c>
      <c r="G58" s="136">
        <v>3528</v>
      </c>
      <c r="H58" s="137">
        <v>3492</v>
      </c>
    </row>
    <row r="59" spans="2:8" ht="45.75" customHeight="1" x14ac:dyDescent="0.15">
      <c r="B59" s="135"/>
      <c r="C59" s="1259" t="s">
        <v>603</v>
      </c>
      <c r="D59" s="1260"/>
      <c r="E59" s="1261"/>
      <c r="F59" s="136">
        <v>2108</v>
      </c>
      <c r="G59" s="136">
        <v>2416</v>
      </c>
      <c r="H59" s="137">
        <v>2649</v>
      </c>
    </row>
    <row r="60" spans="2:8" ht="45.75" customHeight="1" x14ac:dyDescent="0.15">
      <c r="B60" s="135"/>
      <c r="C60" s="1259" t="s">
        <v>604</v>
      </c>
      <c r="D60" s="1260"/>
      <c r="E60" s="1261"/>
      <c r="F60" s="136">
        <v>1464</v>
      </c>
      <c r="G60" s="136">
        <v>1466</v>
      </c>
      <c r="H60" s="137">
        <v>1470</v>
      </c>
    </row>
    <row r="61" spans="2:8" ht="45.75" customHeight="1" x14ac:dyDescent="0.15">
      <c r="B61" s="135"/>
      <c r="C61" s="1259" t="s">
        <v>605</v>
      </c>
      <c r="D61" s="1260"/>
      <c r="E61" s="1261"/>
      <c r="F61" s="136">
        <v>373</v>
      </c>
      <c r="G61" s="136">
        <v>371</v>
      </c>
      <c r="H61" s="137">
        <v>369</v>
      </c>
    </row>
    <row r="62" spans="2:8" ht="45.75" customHeight="1" thickBot="1" x14ac:dyDescent="0.2">
      <c r="B62" s="138"/>
      <c r="C62" s="1262" t="s">
        <v>606</v>
      </c>
      <c r="D62" s="1263"/>
      <c r="E62" s="1264"/>
      <c r="F62" s="139">
        <v>71</v>
      </c>
      <c r="G62" s="139">
        <v>57</v>
      </c>
      <c r="H62" s="140">
        <v>98</v>
      </c>
    </row>
    <row r="63" spans="2:8" ht="52.5" customHeight="1" thickBot="1" x14ac:dyDescent="0.2">
      <c r="B63" s="141"/>
      <c r="C63" s="1265" t="s">
        <v>51</v>
      </c>
      <c r="D63" s="1265"/>
      <c r="E63" s="1266"/>
      <c r="F63" s="142">
        <v>16684</v>
      </c>
      <c r="G63" s="142">
        <v>16812</v>
      </c>
      <c r="H63" s="143">
        <v>16038</v>
      </c>
    </row>
    <row r="64" spans="2:8" ht="15" customHeight="1" x14ac:dyDescent="0.15"/>
  </sheetData>
  <sheetProtection algorithmName="SHA-512" hashValue="BiFU71UbiMYNqKggrFJl4qRKOZNmZPH3OBqM/hpshNzP7s+xBAVjQtwyCLURbA7aXEFlq5R6LNcwbioyOAc+Vw==" saltValue="jqIGHU+55HmSQxSmdIZQ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21579</v>
      </c>
      <c r="E3" s="162"/>
      <c r="F3" s="163">
        <v>67319</v>
      </c>
      <c r="G3" s="164"/>
      <c r="H3" s="165"/>
    </row>
    <row r="4" spans="1:8" x14ac:dyDescent="0.15">
      <c r="A4" s="166"/>
      <c r="B4" s="167"/>
      <c r="C4" s="168"/>
      <c r="D4" s="169">
        <v>13920</v>
      </c>
      <c r="E4" s="170"/>
      <c r="F4" s="171">
        <v>38101</v>
      </c>
      <c r="G4" s="172"/>
      <c r="H4" s="173"/>
    </row>
    <row r="5" spans="1:8" x14ac:dyDescent="0.15">
      <c r="A5" s="154" t="s">
        <v>547</v>
      </c>
      <c r="B5" s="159"/>
      <c r="C5" s="160"/>
      <c r="D5" s="161">
        <v>49857</v>
      </c>
      <c r="E5" s="162"/>
      <c r="F5" s="163">
        <v>70615</v>
      </c>
      <c r="G5" s="164"/>
      <c r="H5" s="165"/>
    </row>
    <row r="6" spans="1:8" x14ac:dyDescent="0.15">
      <c r="A6" s="166"/>
      <c r="B6" s="167"/>
      <c r="C6" s="168"/>
      <c r="D6" s="169">
        <v>28567</v>
      </c>
      <c r="E6" s="170"/>
      <c r="F6" s="171">
        <v>37382</v>
      </c>
      <c r="G6" s="172"/>
      <c r="H6" s="173"/>
    </row>
    <row r="7" spans="1:8" x14ac:dyDescent="0.15">
      <c r="A7" s="154" t="s">
        <v>548</v>
      </c>
      <c r="B7" s="159"/>
      <c r="C7" s="160"/>
      <c r="D7" s="161">
        <v>68691</v>
      </c>
      <c r="E7" s="162"/>
      <c r="F7" s="163">
        <v>69185</v>
      </c>
      <c r="G7" s="164"/>
      <c r="H7" s="165"/>
    </row>
    <row r="8" spans="1:8" x14ac:dyDescent="0.15">
      <c r="A8" s="166"/>
      <c r="B8" s="167"/>
      <c r="C8" s="168"/>
      <c r="D8" s="169">
        <v>49978</v>
      </c>
      <c r="E8" s="170"/>
      <c r="F8" s="171">
        <v>38519</v>
      </c>
      <c r="G8" s="172"/>
      <c r="H8" s="173"/>
    </row>
    <row r="9" spans="1:8" x14ac:dyDescent="0.15">
      <c r="A9" s="154" t="s">
        <v>549</v>
      </c>
      <c r="B9" s="159"/>
      <c r="C9" s="160"/>
      <c r="D9" s="161">
        <v>105908</v>
      </c>
      <c r="E9" s="162"/>
      <c r="F9" s="163">
        <v>70166</v>
      </c>
      <c r="G9" s="164"/>
      <c r="H9" s="165"/>
    </row>
    <row r="10" spans="1:8" x14ac:dyDescent="0.15">
      <c r="A10" s="166"/>
      <c r="B10" s="167"/>
      <c r="C10" s="168"/>
      <c r="D10" s="169">
        <v>67480</v>
      </c>
      <c r="E10" s="170"/>
      <c r="F10" s="171">
        <v>36115</v>
      </c>
      <c r="G10" s="172"/>
      <c r="H10" s="173"/>
    </row>
    <row r="11" spans="1:8" x14ac:dyDescent="0.15">
      <c r="A11" s="154" t="s">
        <v>550</v>
      </c>
      <c r="B11" s="159"/>
      <c r="C11" s="160"/>
      <c r="D11" s="161">
        <v>125385</v>
      </c>
      <c r="E11" s="162"/>
      <c r="F11" s="163">
        <v>70329</v>
      </c>
      <c r="G11" s="164"/>
      <c r="H11" s="165"/>
    </row>
    <row r="12" spans="1:8" x14ac:dyDescent="0.15">
      <c r="A12" s="166"/>
      <c r="B12" s="167"/>
      <c r="C12" s="174"/>
      <c r="D12" s="169">
        <v>99971</v>
      </c>
      <c r="E12" s="170"/>
      <c r="F12" s="171">
        <v>39403</v>
      </c>
      <c r="G12" s="172"/>
      <c r="H12" s="173"/>
    </row>
    <row r="13" spans="1:8" x14ac:dyDescent="0.15">
      <c r="A13" s="154"/>
      <c r="B13" s="159"/>
      <c r="C13" s="175"/>
      <c r="D13" s="176">
        <v>74284</v>
      </c>
      <c r="E13" s="177"/>
      <c r="F13" s="178">
        <v>69523</v>
      </c>
      <c r="G13" s="179"/>
      <c r="H13" s="165"/>
    </row>
    <row r="14" spans="1:8" x14ac:dyDescent="0.15">
      <c r="A14" s="166"/>
      <c r="B14" s="167"/>
      <c r="C14" s="168"/>
      <c r="D14" s="169">
        <v>51983</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8.1999999999999993</v>
      </c>
      <c r="C19" s="180">
        <f>ROUND(VALUE(SUBSTITUTE(実質収支比率等に係る経年分析!G$48,"▲","-")),2)</f>
        <v>6.01</v>
      </c>
      <c r="D19" s="180">
        <f>ROUND(VALUE(SUBSTITUTE(実質収支比率等に係る経年分析!H$48,"▲","-")),2)</f>
        <v>7.57</v>
      </c>
      <c r="E19" s="180">
        <f>ROUND(VALUE(SUBSTITUTE(実質収支比率等に係る経年分析!I$48,"▲","-")),2)</f>
        <v>7.52</v>
      </c>
      <c r="F19" s="180">
        <f>ROUND(VALUE(SUBSTITUTE(実質収支比率等に係る経年分析!J$48,"▲","-")),2)</f>
        <v>11.81</v>
      </c>
    </row>
    <row r="20" spans="1:11" x14ac:dyDescent="0.15">
      <c r="A20" s="180" t="s">
        <v>55</v>
      </c>
      <c r="B20" s="180">
        <f>ROUND(VALUE(SUBSTITUTE(実質収支比率等に係る経年分析!F$47,"▲","-")),2)</f>
        <v>32.32</v>
      </c>
      <c r="C20" s="180">
        <f>ROUND(VALUE(SUBSTITUTE(実質収支比率等に係る経年分析!G$47,"▲","-")),2)</f>
        <v>32.58</v>
      </c>
      <c r="D20" s="180">
        <f>ROUND(VALUE(SUBSTITUTE(実質収支比率等に係る経年分析!H$47,"▲","-")),2)</f>
        <v>30.65</v>
      </c>
      <c r="E20" s="180">
        <f>ROUND(VALUE(SUBSTITUTE(実質収支比率等に係る経年分析!I$47,"▲","-")),2)</f>
        <v>29.47</v>
      </c>
      <c r="F20" s="180">
        <f>ROUND(VALUE(SUBSTITUTE(実質収支比率等に係る経年分析!J$47,"▲","-")),2)</f>
        <v>23.64</v>
      </c>
    </row>
    <row r="21" spans="1:11" x14ac:dyDescent="0.15">
      <c r="A21" s="180" t="s">
        <v>56</v>
      </c>
      <c r="B21" s="180">
        <f>IF(ISNUMBER(VALUE(SUBSTITUTE(実質収支比率等に係る経年分析!F$49,"▲","-"))),ROUND(VALUE(SUBSTITUTE(実質収支比率等に係る経年分析!F$49,"▲","-")),2),NA())</f>
        <v>-1.64</v>
      </c>
      <c r="C21" s="180">
        <f>IF(ISNUMBER(VALUE(SUBSTITUTE(実質収支比率等に係る経年分析!G$49,"▲","-"))),ROUND(VALUE(SUBSTITUTE(実質収支比率等に係る経年分析!G$49,"▲","-")),2),NA())</f>
        <v>-5.7</v>
      </c>
      <c r="D21" s="180">
        <f>IF(ISNUMBER(VALUE(SUBSTITUTE(実質収支比率等に係る経年分析!H$49,"▲","-"))),ROUND(VALUE(SUBSTITUTE(実質収支比率等に係る経年分析!H$49,"▲","-")),2),NA())</f>
        <v>-3.32</v>
      </c>
      <c r="E21" s="180">
        <f>IF(ISNUMBER(VALUE(SUBSTITUTE(実質収支比率等に係る経年分析!I$49,"▲","-"))),ROUND(VALUE(SUBSTITUTE(実質収支比率等に係る経年分析!I$49,"▲","-")),2),NA())</f>
        <v>-4.76</v>
      </c>
      <c r="F21" s="180">
        <f>IF(ISNUMBER(VALUE(SUBSTITUTE(実質収支比率等に係る経年分析!J$49,"▲","-"))),ROUND(VALUE(SUBSTITUTE(実質収支比率等に係る経年分析!J$49,"▲","-")),2),NA())</f>
        <v>-4.2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温泉事業特別会計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病院事業会計</v>
      </c>
      <c r="B30" s="181">
        <f>IF(ROUND(VALUE(SUBSTITUTE(連結実質赤字比率に係る赤字・黒字の構成分析!F$40,"▲", "-")), 2) &lt; 0, ABS(ROUND(VALUE(SUBSTITUTE(連結実質赤字比率に係る赤字・黒字の構成分析!F$40,"▲", "-")), 2)), NA())</f>
        <v>0.2</v>
      </c>
      <c r="C30" s="181" t="e">
        <f>IF(ROUND(VALUE(SUBSTITUTE(連結実質赤字比率に係る赤字・黒字の構成分析!F$40,"▲", "-")), 2) &gt;= 0, ABS(ROUND(VALUE(SUBSTITUTE(連結実質赤字比率に係る赤字・黒字の構成分析!F$40,"▲", "-")), 2)), NA())</f>
        <v>#N/A</v>
      </c>
      <c r="D30" s="181">
        <f>IF(ROUND(VALUE(SUBSTITUTE(連結実質赤字比率に係る赤字・黒字の構成分析!G$40,"▲", "-")), 2) &lt; 0, ABS(ROUND(VALUE(SUBSTITUTE(連結実質赤字比率に係る赤字・黒字の構成分析!G$40,"▲", "-")), 2)), NA())</f>
        <v>1.46</v>
      </c>
      <c r="E30" s="181" t="e">
        <f>IF(ROUND(VALUE(SUBSTITUTE(連結実質赤字比率に係る赤字・黒字の構成分析!G$40,"▲", "-")), 2) &gt;= 0, ABS(ROUND(VALUE(SUBSTITUTE(連結実質赤字比率に係る赤字・黒字の構成分析!G$40,"▲", "-")), 2)), NA())</f>
        <v>#N/A</v>
      </c>
      <c r="F30" s="181">
        <f>IF(ROUND(VALUE(SUBSTITUTE(連結実質赤字比率に係る赤字・黒字の構成分析!H$40,"▲", "-")), 2) &lt; 0, ABS(ROUND(VALUE(SUBSTITUTE(連結実質赤字比率に係る赤字・黒字の構成分析!H$40,"▲", "-")), 2)), NA())</f>
        <v>0.68</v>
      </c>
      <c r="G30" s="181" t="e">
        <f>IF(ROUND(VALUE(SUBSTITUTE(連結実質赤字比率に係る赤字・黒字の構成分析!H$40,"▲", "-")), 2) &gt;= 0, ABS(ROUND(VALUE(SUBSTITUTE(連結実質赤字比率に係る赤字・黒字の構成分析!H$40,"▲", "-")), 2)), NA())</f>
        <v>#N/A</v>
      </c>
      <c r="H30" s="181">
        <f>IF(ROUND(VALUE(SUBSTITUTE(連結実質赤字比率に係る赤字・黒字の構成分析!I$40,"▲", "-")), 2) &lt; 0, ABS(ROUND(VALUE(SUBSTITUTE(連結実質赤字比率に係る赤字・黒字の構成分析!I$40,"▲", "-")), 2)), NA())</f>
        <v>1.06</v>
      </c>
      <c r="I30" s="181" t="e">
        <f>IF(ROUND(VALUE(SUBSTITUTE(連結実質赤字比率に係る赤字・黒字の構成分析!I$40,"▲", "-")), 2) &gt;= 0, ABS(ROUND(VALUE(SUBSTITUTE(連結実質赤字比率に係る赤字・黒字の構成分析!I$40,"▲", "-")), 2)), NA())</f>
        <v>#N/A</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0.46</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8.3699999999999992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7.26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3614</v>
      </c>
      <c r="E42" s="182"/>
      <c r="F42" s="182"/>
      <c r="G42" s="182">
        <f>'実質公債費比率（分子）の構造'!L$52</f>
        <v>3477</v>
      </c>
      <c r="H42" s="182"/>
      <c r="I42" s="182"/>
      <c r="J42" s="182">
        <f>'実質公債費比率（分子）の構造'!M$52</f>
        <v>3370</v>
      </c>
      <c r="K42" s="182"/>
      <c r="L42" s="182"/>
      <c r="M42" s="182">
        <f>'実質公債費比率（分子）の構造'!N$52</f>
        <v>3326</v>
      </c>
      <c r="N42" s="182"/>
      <c r="O42" s="182"/>
      <c r="P42" s="182">
        <f>'実質公債費比率（分子）の構造'!O$52</f>
        <v>3199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1</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92</v>
      </c>
      <c r="C45" s="182"/>
      <c r="D45" s="182"/>
      <c r="E45" s="182">
        <f>'実質公債費比率（分子）の構造'!L$49</f>
        <v>100</v>
      </c>
      <c r="F45" s="182"/>
      <c r="G45" s="182"/>
      <c r="H45" s="182">
        <f>'実質公債費比率（分子）の構造'!M$49</f>
        <v>107</v>
      </c>
      <c r="I45" s="182"/>
      <c r="J45" s="182"/>
      <c r="K45" s="182">
        <f>'実質公債費比率（分子）の構造'!N$49</f>
        <v>97</v>
      </c>
      <c r="L45" s="182"/>
      <c r="M45" s="182"/>
      <c r="N45" s="182">
        <f>'実質公債費比率（分子）の構造'!O$49</f>
        <v>117</v>
      </c>
      <c r="O45" s="182"/>
      <c r="P45" s="182"/>
    </row>
    <row r="46" spans="1:16" x14ac:dyDescent="0.15">
      <c r="A46" s="182" t="s">
        <v>67</v>
      </c>
      <c r="B46" s="182">
        <f>'実質公債費比率（分子）の構造'!K$48</f>
        <v>1475</v>
      </c>
      <c r="C46" s="182"/>
      <c r="D46" s="182"/>
      <c r="E46" s="182">
        <f>'実質公債費比率（分子）の構造'!L$48</f>
        <v>1497</v>
      </c>
      <c r="F46" s="182"/>
      <c r="G46" s="182"/>
      <c r="H46" s="182">
        <f>'実質公債費比率（分子）の構造'!M$48</f>
        <v>1587</v>
      </c>
      <c r="I46" s="182"/>
      <c r="J46" s="182"/>
      <c r="K46" s="182">
        <f>'実質公債費比率（分子）の構造'!N$48</f>
        <v>1560</v>
      </c>
      <c r="L46" s="182"/>
      <c r="M46" s="182"/>
      <c r="N46" s="182">
        <f>'実質公債費比率（分子）の構造'!O$48</f>
        <v>1543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3487</v>
      </c>
      <c r="C49" s="182"/>
      <c r="D49" s="182"/>
      <c r="E49" s="182">
        <f>'実質公債費比率（分子）の構造'!L$45</f>
        <v>3256</v>
      </c>
      <c r="F49" s="182"/>
      <c r="G49" s="182"/>
      <c r="H49" s="182">
        <f>'実質公債費比率（分子）の構造'!M$45</f>
        <v>3033</v>
      </c>
      <c r="I49" s="182"/>
      <c r="J49" s="182"/>
      <c r="K49" s="182">
        <f>'実質公債費比率（分子）の構造'!N$45</f>
        <v>2826</v>
      </c>
      <c r="L49" s="182"/>
      <c r="M49" s="182"/>
      <c r="N49" s="182">
        <f>'実質公債費比率（分子）の構造'!O$45</f>
        <v>2711</v>
      </c>
      <c r="O49" s="182"/>
      <c r="P49" s="182"/>
    </row>
    <row r="50" spans="1:16" x14ac:dyDescent="0.15">
      <c r="A50" s="182" t="s">
        <v>71</v>
      </c>
      <c r="B50" s="182" t="e">
        <f>NA()</f>
        <v>#N/A</v>
      </c>
      <c r="C50" s="182">
        <f>IF(ISNUMBER('実質公債費比率（分子）の構造'!K$53),'実質公債費比率（分子）の構造'!K$53,NA())</f>
        <v>1442</v>
      </c>
      <c r="D50" s="182" t="e">
        <f>NA()</f>
        <v>#N/A</v>
      </c>
      <c r="E50" s="182" t="e">
        <f>NA()</f>
        <v>#N/A</v>
      </c>
      <c r="F50" s="182">
        <f>IF(ISNUMBER('実質公債費比率（分子）の構造'!L$53),'実質公債費比率（分子）の構造'!L$53,NA())</f>
        <v>1377</v>
      </c>
      <c r="G50" s="182" t="e">
        <f>NA()</f>
        <v>#N/A</v>
      </c>
      <c r="H50" s="182" t="e">
        <f>NA()</f>
        <v>#N/A</v>
      </c>
      <c r="I50" s="182">
        <f>IF(ISNUMBER('実質公債費比率（分子）の構造'!M$53),'実質公債費比率（分子）の構造'!M$53,NA())</f>
        <v>1357</v>
      </c>
      <c r="J50" s="182" t="e">
        <f>NA()</f>
        <v>#N/A</v>
      </c>
      <c r="K50" s="182" t="e">
        <f>NA()</f>
        <v>#N/A</v>
      </c>
      <c r="L50" s="182">
        <f>IF(ISNUMBER('実質公債費比率（分子）の構造'!N$53),'実質公債費比率（分子）の構造'!N$53,NA())</f>
        <v>1157</v>
      </c>
      <c r="M50" s="182" t="e">
        <f>NA()</f>
        <v>#N/A</v>
      </c>
      <c r="N50" s="182" t="e">
        <f>NA()</f>
        <v>#N/A</v>
      </c>
      <c r="O50" s="182">
        <f>IF(ISNUMBER('実質公債費比率（分子）の構造'!O$53),'実質公債費比率（分子）の構造'!O$53,NA())</f>
        <v>1172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34897</v>
      </c>
      <c r="E56" s="181"/>
      <c r="F56" s="181"/>
      <c r="G56" s="181">
        <f>'将来負担比率（分子）の構造'!J$52</f>
        <v>33952</v>
      </c>
      <c r="H56" s="181"/>
      <c r="I56" s="181"/>
      <c r="J56" s="181">
        <f>'将来負担比率（分子）の構造'!K$52</f>
        <v>33610</v>
      </c>
      <c r="K56" s="181"/>
      <c r="L56" s="181"/>
      <c r="M56" s="181">
        <f>'将来負担比率（分子）の構造'!L$52</f>
        <v>35046</v>
      </c>
      <c r="N56" s="181"/>
      <c r="O56" s="181"/>
      <c r="P56" s="181">
        <f>'将来負担比率（分子）の構造'!M$52</f>
        <v>36579</v>
      </c>
    </row>
    <row r="57" spans="1:16" x14ac:dyDescent="0.15">
      <c r="A57" s="181" t="s">
        <v>42</v>
      </c>
      <c r="B57" s="181"/>
      <c r="C57" s="181"/>
      <c r="D57" s="181">
        <f>'将来負担比率（分子）の構造'!I$51</f>
        <v>2047</v>
      </c>
      <c r="E57" s="181"/>
      <c r="F57" s="181"/>
      <c r="G57" s="181">
        <f>'将来負担比率（分子）の構造'!J$51</f>
        <v>1919</v>
      </c>
      <c r="H57" s="181"/>
      <c r="I57" s="181"/>
      <c r="J57" s="181">
        <f>'将来負担比率（分子）の構造'!K$51</f>
        <v>2229</v>
      </c>
      <c r="K57" s="181"/>
      <c r="L57" s="181"/>
      <c r="M57" s="181">
        <f>'将来負担比率（分子）の構造'!L$51</f>
        <v>2207</v>
      </c>
      <c r="N57" s="181"/>
      <c r="O57" s="181"/>
      <c r="P57" s="181">
        <f>'将来負担比率（分子）の構造'!M$51</f>
        <v>1926</v>
      </c>
    </row>
    <row r="58" spans="1:16" x14ac:dyDescent="0.15">
      <c r="A58" s="181" t="s">
        <v>41</v>
      </c>
      <c r="B58" s="181"/>
      <c r="C58" s="181"/>
      <c r="D58" s="181">
        <f>'将来負担比率（分子）の構造'!I$50</f>
        <v>13602</v>
      </c>
      <c r="E58" s="181"/>
      <c r="F58" s="181"/>
      <c r="G58" s="181">
        <f>'将来負担比率（分子）の構造'!J$50</f>
        <v>15326</v>
      </c>
      <c r="H58" s="181"/>
      <c r="I58" s="181"/>
      <c r="J58" s="181">
        <f>'将来負担比率（分子）の構造'!K$50</f>
        <v>16191</v>
      </c>
      <c r="K58" s="181"/>
      <c r="L58" s="181"/>
      <c r="M58" s="181">
        <f>'将来負担比率（分子）の構造'!L$50</f>
        <v>16363</v>
      </c>
      <c r="N58" s="181"/>
      <c r="O58" s="181"/>
      <c r="P58" s="181">
        <f>'将来負担比率（分子）の構造'!M$50</f>
        <v>15564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3219</v>
      </c>
      <c r="C62" s="181"/>
      <c r="D62" s="181"/>
      <c r="E62" s="181">
        <f>'将来負担比率（分子）の構造'!J$45</f>
        <v>2972</v>
      </c>
      <c r="F62" s="181"/>
      <c r="G62" s="181"/>
      <c r="H62" s="181">
        <f>'将来負担比率（分子）の構造'!K$45</f>
        <v>2594</v>
      </c>
      <c r="I62" s="181"/>
      <c r="J62" s="181"/>
      <c r="K62" s="181">
        <f>'将来負担比率（分子）の構造'!L$45</f>
        <v>2310</v>
      </c>
      <c r="L62" s="181"/>
      <c r="M62" s="181"/>
      <c r="N62" s="181">
        <f>'将来負担比率（分子）の構造'!M$45</f>
        <v>2154</v>
      </c>
      <c r="O62" s="181"/>
      <c r="P62" s="181"/>
    </row>
    <row r="63" spans="1:16" x14ac:dyDescent="0.15">
      <c r="A63" s="181" t="s">
        <v>34</v>
      </c>
      <c r="B63" s="181">
        <f>'将来負担比率（分子）の構造'!I$44</f>
        <v>682</v>
      </c>
      <c r="C63" s="181"/>
      <c r="D63" s="181"/>
      <c r="E63" s="181">
        <f>'将来負担比率（分子）の構造'!J$44</f>
        <v>680</v>
      </c>
      <c r="F63" s="181"/>
      <c r="G63" s="181"/>
      <c r="H63" s="181">
        <f>'将来負担比率（分子）の構造'!K$44</f>
        <v>749</v>
      </c>
      <c r="I63" s="181"/>
      <c r="J63" s="181"/>
      <c r="K63" s="181">
        <f>'将来負担比率（分子）の構造'!L$44</f>
        <v>730</v>
      </c>
      <c r="L63" s="181"/>
      <c r="M63" s="181"/>
      <c r="N63" s="181">
        <f>'将来負担比率（分子）の構造'!M$44</f>
        <v>2067</v>
      </c>
      <c r="O63" s="181"/>
      <c r="P63" s="181"/>
    </row>
    <row r="64" spans="1:16" x14ac:dyDescent="0.15">
      <c r="A64" s="181" t="s">
        <v>33</v>
      </c>
      <c r="B64" s="181">
        <f>'将来負担比率（分子）の構造'!I$43</f>
        <v>19511</v>
      </c>
      <c r="C64" s="181"/>
      <c r="D64" s="181"/>
      <c r="E64" s="181">
        <f>'将来負担比率（分子）の構造'!J$43</f>
        <v>19065</v>
      </c>
      <c r="F64" s="181"/>
      <c r="G64" s="181"/>
      <c r="H64" s="181">
        <f>'将来負担比率（分子）の構造'!K$43</f>
        <v>17920</v>
      </c>
      <c r="I64" s="181"/>
      <c r="J64" s="181"/>
      <c r="K64" s="181">
        <f>'将来負担比率（分子）の構造'!L$43</f>
        <v>17570</v>
      </c>
      <c r="L64" s="181"/>
      <c r="M64" s="181"/>
      <c r="N64" s="181">
        <f>'将来負担比率（分子）の構造'!M$43</f>
        <v>16731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27943</v>
      </c>
      <c r="C66" s="181"/>
      <c r="D66" s="181"/>
      <c r="E66" s="181">
        <f>'将来負担比率（分子）の構造'!J$41</f>
        <v>27840</v>
      </c>
      <c r="F66" s="181"/>
      <c r="G66" s="181"/>
      <c r="H66" s="181">
        <f>'将来負担比率（分子）の構造'!K$41</f>
        <v>28626</v>
      </c>
      <c r="I66" s="181"/>
      <c r="J66" s="181"/>
      <c r="K66" s="181">
        <f>'将来負担比率（分子）の構造'!L$41</f>
        <v>31154</v>
      </c>
      <c r="L66" s="181"/>
      <c r="M66" s="181"/>
      <c r="N66" s="181">
        <f>'将来負担比率（分子）の構造'!M$41</f>
        <v>34895</v>
      </c>
      <c r="O66" s="181"/>
      <c r="P66" s="181"/>
    </row>
    <row r="67" spans="1:16" x14ac:dyDescent="0.15">
      <c r="A67" s="181" t="s">
        <v>75</v>
      </c>
      <c r="B67" s="181" t="e">
        <f>NA()</f>
        <v>#N/A</v>
      </c>
      <c r="C67" s="181">
        <f>IF(ISNUMBER('将来負担比率（分子）の構造'!I$53), IF('将来負担比率（分子）の構造'!I$53 &lt; 0, 0, '将来負担比率（分子）の構造'!I$53), NA())</f>
        <v>810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1778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5520</v>
      </c>
      <c r="C72" s="185">
        <f>基金残高に係る経年分析!G55</f>
        <v>5281</v>
      </c>
      <c r="D72" s="185">
        <f>基金残高に係る経年分析!H55</f>
        <v>4310</v>
      </c>
    </row>
    <row r="73" spans="1:16" x14ac:dyDescent="0.15">
      <c r="A73" s="184" t="s">
        <v>78</v>
      </c>
      <c r="B73" s="185">
        <f>基金残高に係る経年分析!F56</f>
        <v>3419</v>
      </c>
      <c r="C73" s="185">
        <f>基金残高に係る経年分析!G56</f>
        <v>3408</v>
      </c>
      <c r="D73" s="185">
        <f>基金残高に係る経年分析!H56</f>
        <v>3371</v>
      </c>
    </row>
    <row r="74" spans="1:16" x14ac:dyDescent="0.15">
      <c r="A74" s="184" t="s">
        <v>79</v>
      </c>
      <c r="B74" s="185">
        <f>基金残高に係る経年分析!F57</f>
        <v>7746</v>
      </c>
      <c r="C74" s="185">
        <f>基金残高に係る経年分析!G57</f>
        <v>8123</v>
      </c>
      <c r="D74" s="185">
        <f>基金残高に係る経年分析!H57</f>
        <v>8357</v>
      </c>
    </row>
  </sheetData>
  <sheetProtection algorithmName="SHA-512" hashValue="WWu/s3Fh+7c44ktFYRqMsOcEJzQn/h0ozrCAV2Zw2A0K4kVNLkI31/FDuuhJ22RPkSY+EdT1KENVWmtKjTSXAA==" saltValue="wV8evqgBOApKgkPf91Kb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226</v>
      </c>
      <c r="C5" s="711"/>
      <c r="D5" s="711"/>
      <c r="E5" s="711"/>
      <c r="F5" s="711"/>
      <c r="G5" s="711"/>
      <c r="H5" s="711"/>
      <c r="I5" s="711"/>
      <c r="J5" s="711"/>
      <c r="K5" s="711"/>
      <c r="L5" s="711"/>
      <c r="M5" s="711"/>
      <c r="N5" s="711"/>
      <c r="O5" s="711"/>
      <c r="P5" s="711"/>
      <c r="Q5" s="712"/>
      <c r="R5" s="697">
        <v>7114336</v>
      </c>
      <c r="S5" s="698"/>
      <c r="T5" s="698"/>
      <c r="U5" s="698"/>
      <c r="V5" s="698"/>
      <c r="W5" s="698"/>
      <c r="X5" s="698"/>
      <c r="Y5" s="741"/>
      <c r="Z5" s="759">
        <v>15.7</v>
      </c>
      <c r="AA5" s="759"/>
      <c r="AB5" s="759"/>
      <c r="AC5" s="759"/>
      <c r="AD5" s="760">
        <v>6855891</v>
      </c>
      <c r="AE5" s="760"/>
      <c r="AF5" s="760"/>
      <c r="AG5" s="760"/>
      <c r="AH5" s="760"/>
      <c r="AI5" s="760"/>
      <c r="AJ5" s="760"/>
      <c r="AK5" s="760"/>
      <c r="AL5" s="742">
        <v>39.200000000000003</v>
      </c>
      <c r="AM5" s="715"/>
      <c r="AN5" s="715"/>
      <c r="AO5" s="743"/>
      <c r="AP5" s="710" t="s">
        <v>227</v>
      </c>
      <c r="AQ5" s="711"/>
      <c r="AR5" s="711"/>
      <c r="AS5" s="711"/>
      <c r="AT5" s="711"/>
      <c r="AU5" s="711"/>
      <c r="AV5" s="711"/>
      <c r="AW5" s="711"/>
      <c r="AX5" s="711"/>
      <c r="AY5" s="711"/>
      <c r="AZ5" s="711"/>
      <c r="BA5" s="711"/>
      <c r="BB5" s="711"/>
      <c r="BC5" s="711"/>
      <c r="BD5" s="711"/>
      <c r="BE5" s="711"/>
      <c r="BF5" s="712"/>
      <c r="BG5" s="642">
        <v>6836777</v>
      </c>
      <c r="BH5" s="643"/>
      <c r="BI5" s="643"/>
      <c r="BJ5" s="643"/>
      <c r="BK5" s="643"/>
      <c r="BL5" s="643"/>
      <c r="BM5" s="643"/>
      <c r="BN5" s="644"/>
      <c r="BO5" s="675">
        <v>96.1</v>
      </c>
      <c r="BP5" s="675"/>
      <c r="BQ5" s="675"/>
      <c r="BR5" s="675"/>
      <c r="BS5" s="676">
        <v>56079</v>
      </c>
      <c r="BT5" s="676"/>
      <c r="BU5" s="676"/>
      <c r="BV5" s="676"/>
      <c r="BW5" s="676"/>
      <c r="BX5" s="676"/>
      <c r="BY5" s="676"/>
      <c r="BZ5" s="676"/>
      <c r="CA5" s="676"/>
      <c r="CB5" s="730"/>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399192</v>
      </c>
      <c r="S6" s="643"/>
      <c r="T6" s="643"/>
      <c r="U6" s="643"/>
      <c r="V6" s="643"/>
      <c r="W6" s="643"/>
      <c r="X6" s="643"/>
      <c r="Y6" s="644"/>
      <c r="Z6" s="675">
        <v>0.9</v>
      </c>
      <c r="AA6" s="675"/>
      <c r="AB6" s="675"/>
      <c r="AC6" s="675"/>
      <c r="AD6" s="676">
        <v>399192</v>
      </c>
      <c r="AE6" s="676"/>
      <c r="AF6" s="676"/>
      <c r="AG6" s="676"/>
      <c r="AH6" s="676"/>
      <c r="AI6" s="676"/>
      <c r="AJ6" s="676"/>
      <c r="AK6" s="676"/>
      <c r="AL6" s="645">
        <v>2.2999999999999998</v>
      </c>
      <c r="AM6" s="646"/>
      <c r="AN6" s="646"/>
      <c r="AO6" s="677"/>
      <c r="AP6" s="639" t="s">
        <v>232</v>
      </c>
      <c r="AQ6" s="640"/>
      <c r="AR6" s="640"/>
      <c r="AS6" s="640"/>
      <c r="AT6" s="640"/>
      <c r="AU6" s="640"/>
      <c r="AV6" s="640"/>
      <c r="AW6" s="640"/>
      <c r="AX6" s="640"/>
      <c r="AY6" s="640"/>
      <c r="AZ6" s="640"/>
      <c r="BA6" s="640"/>
      <c r="BB6" s="640"/>
      <c r="BC6" s="640"/>
      <c r="BD6" s="640"/>
      <c r="BE6" s="640"/>
      <c r="BF6" s="641"/>
      <c r="BG6" s="642">
        <v>6836777</v>
      </c>
      <c r="BH6" s="643"/>
      <c r="BI6" s="643"/>
      <c r="BJ6" s="643"/>
      <c r="BK6" s="643"/>
      <c r="BL6" s="643"/>
      <c r="BM6" s="643"/>
      <c r="BN6" s="644"/>
      <c r="BO6" s="675">
        <v>96.1</v>
      </c>
      <c r="BP6" s="675"/>
      <c r="BQ6" s="675"/>
      <c r="BR6" s="675"/>
      <c r="BS6" s="676">
        <v>56079</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213656</v>
      </c>
      <c r="CS6" s="643"/>
      <c r="CT6" s="643"/>
      <c r="CU6" s="643"/>
      <c r="CV6" s="643"/>
      <c r="CW6" s="643"/>
      <c r="CX6" s="643"/>
      <c r="CY6" s="644"/>
      <c r="CZ6" s="742">
        <v>0.5</v>
      </c>
      <c r="DA6" s="715"/>
      <c r="DB6" s="715"/>
      <c r="DC6" s="745"/>
      <c r="DD6" s="648" t="s">
        <v>234</v>
      </c>
      <c r="DE6" s="643"/>
      <c r="DF6" s="643"/>
      <c r="DG6" s="643"/>
      <c r="DH6" s="643"/>
      <c r="DI6" s="643"/>
      <c r="DJ6" s="643"/>
      <c r="DK6" s="643"/>
      <c r="DL6" s="643"/>
      <c r="DM6" s="643"/>
      <c r="DN6" s="643"/>
      <c r="DO6" s="643"/>
      <c r="DP6" s="644"/>
      <c r="DQ6" s="648">
        <v>213656</v>
      </c>
      <c r="DR6" s="643"/>
      <c r="DS6" s="643"/>
      <c r="DT6" s="643"/>
      <c r="DU6" s="643"/>
      <c r="DV6" s="643"/>
      <c r="DW6" s="643"/>
      <c r="DX6" s="643"/>
      <c r="DY6" s="643"/>
      <c r="DZ6" s="643"/>
      <c r="EA6" s="643"/>
      <c r="EB6" s="643"/>
      <c r="EC6" s="688"/>
    </row>
    <row r="7" spans="2:143" ht="11.25" customHeight="1" x14ac:dyDescent="0.15">
      <c r="B7" s="639" t="s">
        <v>235</v>
      </c>
      <c r="C7" s="640"/>
      <c r="D7" s="640"/>
      <c r="E7" s="640"/>
      <c r="F7" s="640"/>
      <c r="G7" s="640"/>
      <c r="H7" s="640"/>
      <c r="I7" s="640"/>
      <c r="J7" s="640"/>
      <c r="K7" s="640"/>
      <c r="L7" s="640"/>
      <c r="M7" s="640"/>
      <c r="N7" s="640"/>
      <c r="O7" s="640"/>
      <c r="P7" s="640"/>
      <c r="Q7" s="641"/>
      <c r="R7" s="642">
        <v>5363</v>
      </c>
      <c r="S7" s="643"/>
      <c r="T7" s="643"/>
      <c r="U7" s="643"/>
      <c r="V7" s="643"/>
      <c r="W7" s="643"/>
      <c r="X7" s="643"/>
      <c r="Y7" s="644"/>
      <c r="Z7" s="675">
        <v>0</v>
      </c>
      <c r="AA7" s="675"/>
      <c r="AB7" s="675"/>
      <c r="AC7" s="675"/>
      <c r="AD7" s="676">
        <v>5363</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3035066</v>
      </c>
      <c r="BH7" s="643"/>
      <c r="BI7" s="643"/>
      <c r="BJ7" s="643"/>
      <c r="BK7" s="643"/>
      <c r="BL7" s="643"/>
      <c r="BM7" s="643"/>
      <c r="BN7" s="644"/>
      <c r="BO7" s="675">
        <v>42.7</v>
      </c>
      <c r="BP7" s="675"/>
      <c r="BQ7" s="675"/>
      <c r="BR7" s="675"/>
      <c r="BS7" s="676">
        <v>56079</v>
      </c>
      <c r="BT7" s="676"/>
      <c r="BU7" s="676"/>
      <c r="BV7" s="676"/>
      <c r="BW7" s="676"/>
      <c r="BX7" s="676"/>
      <c r="BY7" s="676"/>
      <c r="BZ7" s="676"/>
      <c r="CA7" s="676"/>
      <c r="CB7" s="730"/>
      <c r="CD7" s="689" t="s">
        <v>237</v>
      </c>
      <c r="CE7" s="686"/>
      <c r="CF7" s="686"/>
      <c r="CG7" s="686"/>
      <c r="CH7" s="686"/>
      <c r="CI7" s="686"/>
      <c r="CJ7" s="686"/>
      <c r="CK7" s="686"/>
      <c r="CL7" s="686"/>
      <c r="CM7" s="686"/>
      <c r="CN7" s="686"/>
      <c r="CO7" s="686"/>
      <c r="CP7" s="686"/>
      <c r="CQ7" s="687"/>
      <c r="CR7" s="642">
        <v>10307370</v>
      </c>
      <c r="CS7" s="643"/>
      <c r="CT7" s="643"/>
      <c r="CU7" s="643"/>
      <c r="CV7" s="643"/>
      <c r="CW7" s="643"/>
      <c r="CX7" s="643"/>
      <c r="CY7" s="644"/>
      <c r="CZ7" s="675">
        <v>23.9</v>
      </c>
      <c r="DA7" s="675"/>
      <c r="DB7" s="675"/>
      <c r="DC7" s="675"/>
      <c r="DD7" s="648">
        <v>485757</v>
      </c>
      <c r="DE7" s="643"/>
      <c r="DF7" s="643"/>
      <c r="DG7" s="643"/>
      <c r="DH7" s="643"/>
      <c r="DI7" s="643"/>
      <c r="DJ7" s="643"/>
      <c r="DK7" s="643"/>
      <c r="DL7" s="643"/>
      <c r="DM7" s="643"/>
      <c r="DN7" s="643"/>
      <c r="DO7" s="643"/>
      <c r="DP7" s="644"/>
      <c r="DQ7" s="648">
        <v>2917998</v>
      </c>
      <c r="DR7" s="643"/>
      <c r="DS7" s="643"/>
      <c r="DT7" s="643"/>
      <c r="DU7" s="643"/>
      <c r="DV7" s="643"/>
      <c r="DW7" s="643"/>
      <c r="DX7" s="643"/>
      <c r="DY7" s="643"/>
      <c r="DZ7" s="643"/>
      <c r="EA7" s="643"/>
      <c r="EB7" s="643"/>
      <c r="EC7" s="688"/>
    </row>
    <row r="8" spans="2:143" ht="11.25" customHeight="1" x14ac:dyDescent="0.15">
      <c r="B8" s="639" t="s">
        <v>238</v>
      </c>
      <c r="C8" s="640"/>
      <c r="D8" s="640"/>
      <c r="E8" s="640"/>
      <c r="F8" s="640"/>
      <c r="G8" s="640"/>
      <c r="H8" s="640"/>
      <c r="I8" s="640"/>
      <c r="J8" s="640"/>
      <c r="K8" s="640"/>
      <c r="L8" s="640"/>
      <c r="M8" s="640"/>
      <c r="N8" s="640"/>
      <c r="O8" s="640"/>
      <c r="P8" s="640"/>
      <c r="Q8" s="641"/>
      <c r="R8" s="642">
        <v>11336</v>
      </c>
      <c r="S8" s="643"/>
      <c r="T8" s="643"/>
      <c r="U8" s="643"/>
      <c r="V8" s="643"/>
      <c r="W8" s="643"/>
      <c r="X8" s="643"/>
      <c r="Y8" s="644"/>
      <c r="Z8" s="675">
        <v>0</v>
      </c>
      <c r="AA8" s="675"/>
      <c r="AB8" s="675"/>
      <c r="AC8" s="675"/>
      <c r="AD8" s="676">
        <v>11336</v>
      </c>
      <c r="AE8" s="676"/>
      <c r="AF8" s="676"/>
      <c r="AG8" s="676"/>
      <c r="AH8" s="676"/>
      <c r="AI8" s="676"/>
      <c r="AJ8" s="676"/>
      <c r="AK8" s="676"/>
      <c r="AL8" s="645">
        <v>0.1</v>
      </c>
      <c r="AM8" s="646"/>
      <c r="AN8" s="646"/>
      <c r="AO8" s="677"/>
      <c r="AP8" s="639" t="s">
        <v>239</v>
      </c>
      <c r="AQ8" s="640"/>
      <c r="AR8" s="640"/>
      <c r="AS8" s="640"/>
      <c r="AT8" s="640"/>
      <c r="AU8" s="640"/>
      <c r="AV8" s="640"/>
      <c r="AW8" s="640"/>
      <c r="AX8" s="640"/>
      <c r="AY8" s="640"/>
      <c r="AZ8" s="640"/>
      <c r="BA8" s="640"/>
      <c r="BB8" s="640"/>
      <c r="BC8" s="640"/>
      <c r="BD8" s="640"/>
      <c r="BE8" s="640"/>
      <c r="BF8" s="641"/>
      <c r="BG8" s="642">
        <v>106707</v>
      </c>
      <c r="BH8" s="643"/>
      <c r="BI8" s="643"/>
      <c r="BJ8" s="643"/>
      <c r="BK8" s="643"/>
      <c r="BL8" s="643"/>
      <c r="BM8" s="643"/>
      <c r="BN8" s="644"/>
      <c r="BO8" s="675">
        <v>1.5</v>
      </c>
      <c r="BP8" s="675"/>
      <c r="BQ8" s="675"/>
      <c r="BR8" s="675"/>
      <c r="BS8" s="648" t="s">
        <v>129</v>
      </c>
      <c r="BT8" s="643"/>
      <c r="BU8" s="643"/>
      <c r="BV8" s="643"/>
      <c r="BW8" s="643"/>
      <c r="BX8" s="643"/>
      <c r="BY8" s="643"/>
      <c r="BZ8" s="643"/>
      <c r="CA8" s="643"/>
      <c r="CB8" s="688"/>
      <c r="CD8" s="689" t="s">
        <v>240</v>
      </c>
      <c r="CE8" s="686"/>
      <c r="CF8" s="686"/>
      <c r="CG8" s="686"/>
      <c r="CH8" s="686"/>
      <c r="CI8" s="686"/>
      <c r="CJ8" s="686"/>
      <c r="CK8" s="686"/>
      <c r="CL8" s="686"/>
      <c r="CM8" s="686"/>
      <c r="CN8" s="686"/>
      <c r="CO8" s="686"/>
      <c r="CP8" s="686"/>
      <c r="CQ8" s="687"/>
      <c r="CR8" s="642">
        <v>11584058</v>
      </c>
      <c r="CS8" s="643"/>
      <c r="CT8" s="643"/>
      <c r="CU8" s="643"/>
      <c r="CV8" s="643"/>
      <c r="CW8" s="643"/>
      <c r="CX8" s="643"/>
      <c r="CY8" s="644"/>
      <c r="CZ8" s="675">
        <v>26.9</v>
      </c>
      <c r="DA8" s="675"/>
      <c r="DB8" s="675"/>
      <c r="DC8" s="675"/>
      <c r="DD8" s="648">
        <v>159580</v>
      </c>
      <c r="DE8" s="643"/>
      <c r="DF8" s="643"/>
      <c r="DG8" s="643"/>
      <c r="DH8" s="643"/>
      <c r="DI8" s="643"/>
      <c r="DJ8" s="643"/>
      <c r="DK8" s="643"/>
      <c r="DL8" s="643"/>
      <c r="DM8" s="643"/>
      <c r="DN8" s="643"/>
      <c r="DO8" s="643"/>
      <c r="DP8" s="644"/>
      <c r="DQ8" s="648">
        <v>4523187</v>
      </c>
      <c r="DR8" s="643"/>
      <c r="DS8" s="643"/>
      <c r="DT8" s="643"/>
      <c r="DU8" s="643"/>
      <c r="DV8" s="643"/>
      <c r="DW8" s="643"/>
      <c r="DX8" s="643"/>
      <c r="DY8" s="643"/>
      <c r="DZ8" s="643"/>
      <c r="EA8" s="643"/>
      <c r="EB8" s="643"/>
      <c r="EC8" s="688"/>
    </row>
    <row r="9" spans="2:143" ht="11.25" customHeight="1" x14ac:dyDescent="0.15">
      <c r="B9" s="639" t="s">
        <v>241</v>
      </c>
      <c r="C9" s="640"/>
      <c r="D9" s="640"/>
      <c r="E9" s="640"/>
      <c r="F9" s="640"/>
      <c r="G9" s="640"/>
      <c r="H9" s="640"/>
      <c r="I9" s="640"/>
      <c r="J9" s="640"/>
      <c r="K9" s="640"/>
      <c r="L9" s="640"/>
      <c r="M9" s="640"/>
      <c r="N9" s="640"/>
      <c r="O9" s="640"/>
      <c r="P9" s="640"/>
      <c r="Q9" s="641"/>
      <c r="R9" s="642">
        <v>13308</v>
      </c>
      <c r="S9" s="643"/>
      <c r="T9" s="643"/>
      <c r="U9" s="643"/>
      <c r="V9" s="643"/>
      <c r="W9" s="643"/>
      <c r="X9" s="643"/>
      <c r="Y9" s="644"/>
      <c r="Z9" s="675">
        <v>0</v>
      </c>
      <c r="AA9" s="675"/>
      <c r="AB9" s="675"/>
      <c r="AC9" s="675"/>
      <c r="AD9" s="676">
        <v>13308</v>
      </c>
      <c r="AE9" s="676"/>
      <c r="AF9" s="676"/>
      <c r="AG9" s="676"/>
      <c r="AH9" s="676"/>
      <c r="AI9" s="676"/>
      <c r="AJ9" s="676"/>
      <c r="AK9" s="676"/>
      <c r="AL9" s="645">
        <v>0.1</v>
      </c>
      <c r="AM9" s="646"/>
      <c r="AN9" s="646"/>
      <c r="AO9" s="677"/>
      <c r="AP9" s="639" t="s">
        <v>242</v>
      </c>
      <c r="AQ9" s="640"/>
      <c r="AR9" s="640"/>
      <c r="AS9" s="640"/>
      <c r="AT9" s="640"/>
      <c r="AU9" s="640"/>
      <c r="AV9" s="640"/>
      <c r="AW9" s="640"/>
      <c r="AX9" s="640"/>
      <c r="AY9" s="640"/>
      <c r="AZ9" s="640"/>
      <c r="BA9" s="640"/>
      <c r="BB9" s="640"/>
      <c r="BC9" s="640"/>
      <c r="BD9" s="640"/>
      <c r="BE9" s="640"/>
      <c r="BF9" s="641"/>
      <c r="BG9" s="642">
        <v>2532672</v>
      </c>
      <c r="BH9" s="643"/>
      <c r="BI9" s="643"/>
      <c r="BJ9" s="643"/>
      <c r="BK9" s="643"/>
      <c r="BL9" s="643"/>
      <c r="BM9" s="643"/>
      <c r="BN9" s="644"/>
      <c r="BO9" s="675">
        <v>35.6</v>
      </c>
      <c r="BP9" s="675"/>
      <c r="BQ9" s="675"/>
      <c r="BR9" s="675"/>
      <c r="BS9" s="648" t="s">
        <v>175</v>
      </c>
      <c r="BT9" s="643"/>
      <c r="BU9" s="643"/>
      <c r="BV9" s="643"/>
      <c r="BW9" s="643"/>
      <c r="BX9" s="643"/>
      <c r="BY9" s="643"/>
      <c r="BZ9" s="643"/>
      <c r="CA9" s="643"/>
      <c r="CB9" s="688"/>
      <c r="CD9" s="689" t="s">
        <v>243</v>
      </c>
      <c r="CE9" s="686"/>
      <c r="CF9" s="686"/>
      <c r="CG9" s="686"/>
      <c r="CH9" s="686"/>
      <c r="CI9" s="686"/>
      <c r="CJ9" s="686"/>
      <c r="CK9" s="686"/>
      <c r="CL9" s="686"/>
      <c r="CM9" s="686"/>
      <c r="CN9" s="686"/>
      <c r="CO9" s="686"/>
      <c r="CP9" s="686"/>
      <c r="CQ9" s="687"/>
      <c r="CR9" s="642">
        <v>3054836</v>
      </c>
      <c r="CS9" s="643"/>
      <c r="CT9" s="643"/>
      <c r="CU9" s="643"/>
      <c r="CV9" s="643"/>
      <c r="CW9" s="643"/>
      <c r="CX9" s="643"/>
      <c r="CY9" s="644"/>
      <c r="CZ9" s="675">
        <v>7.1</v>
      </c>
      <c r="DA9" s="675"/>
      <c r="DB9" s="675"/>
      <c r="DC9" s="675"/>
      <c r="DD9" s="648">
        <v>1306</v>
      </c>
      <c r="DE9" s="643"/>
      <c r="DF9" s="643"/>
      <c r="DG9" s="643"/>
      <c r="DH9" s="643"/>
      <c r="DI9" s="643"/>
      <c r="DJ9" s="643"/>
      <c r="DK9" s="643"/>
      <c r="DL9" s="643"/>
      <c r="DM9" s="643"/>
      <c r="DN9" s="643"/>
      <c r="DO9" s="643"/>
      <c r="DP9" s="644"/>
      <c r="DQ9" s="648">
        <v>2914308</v>
      </c>
      <c r="DR9" s="643"/>
      <c r="DS9" s="643"/>
      <c r="DT9" s="643"/>
      <c r="DU9" s="643"/>
      <c r="DV9" s="643"/>
      <c r="DW9" s="643"/>
      <c r="DX9" s="643"/>
      <c r="DY9" s="643"/>
      <c r="DZ9" s="643"/>
      <c r="EA9" s="643"/>
      <c r="EB9" s="643"/>
      <c r="EC9" s="688"/>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234</v>
      </c>
      <c r="S10" s="643"/>
      <c r="T10" s="643"/>
      <c r="U10" s="643"/>
      <c r="V10" s="643"/>
      <c r="W10" s="643"/>
      <c r="X10" s="643"/>
      <c r="Y10" s="644"/>
      <c r="Z10" s="675" t="s">
        <v>234</v>
      </c>
      <c r="AA10" s="675"/>
      <c r="AB10" s="675"/>
      <c r="AC10" s="675"/>
      <c r="AD10" s="676" t="s">
        <v>129</v>
      </c>
      <c r="AE10" s="676"/>
      <c r="AF10" s="676"/>
      <c r="AG10" s="676"/>
      <c r="AH10" s="676"/>
      <c r="AI10" s="676"/>
      <c r="AJ10" s="676"/>
      <c r="AK10" s="676"/>
      <c r="AL10" s="645" t="s">
        <v>234</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159872</v>
      </c>
      <c r="BH10" s="643"/>
      <c r="BI10" s="643"/>
      <c r="BJ10" s="643"/>
      <c r="BK10" s="643"/>
      <c r="BL10" s="643"/>
      <c r="BM10" s="643"/>
      <c r="BN10" s="644"/>
      <c r="BO10" s="675">
        <v>2.2000000000000002</v>
      </c>
      <c r="BP10" s="675"/>
      <c r="BQ10" s="675"/>
      <c r="BR10" s="675"/>
      <c r="BS10" s="648" t="s">
        <v>234</v>
      </c>
      <c r="BT10" s="643"/>
      <c r="BU10" s="643"/>
      <c r="BV10" s="643"/>
      <c r="BW10" s="643"/>
      <c r="BX10" s="643"/>
      <c r="BY10" s="643"/>
      <c r="BZ10" s="643"/>
      <c r="CA10" s="643"/>
      <c r="CB10" s="688"/>
      <c r="CD10" s="689" t="s">
        <v>246</v>
      </c>
      <c r="CE10" s="686"/>
      <c r="CF10" s="686"/>
      <c r="CG10" s="686"/>
      <c r="CH10" s="686"/>
      <c r="CI10" s="686"/>
      <c r="CJ10" s="686"/>
      <c r="CK10" s="686"/>
      <c r="CL10" s="686"/>
      <c r="CM10" s="686"/>
      <c r="CN10" s="686"/>
      <c r="CO10" s="686"/>
      <c r="CP10" s="686"/>
      <c r="CQ10" s="687"/>
      <c r="CR10" s="642">
        <v>28120</v>
      </c>
      <c r="CS10" s="643"/>
      <c r="CT10" s="643"/>
      <c r="CU10" s="643"/>
      <c r="CV10" s="643"/>
      <c r="CW10" s="643"/>
      <c r="CX10" s="643"/>
      <c r="CY10" s="644"/>
      <c r="CZ10" s="675">
        <v>0.1</v>
      </c>
      <c r="DA10" s="675"/>
      <c r="DB10" s="675"/>
      <c r="DC10" s="675"/>
      <c r="DD10" s="648" t="s">
        <v>234</v>
      </c>
      <c r="DE10" s="643"/>
      <c r="DF10" s="643"/>
      <c r="DG10" s="643"/>
      <c r="DH10" s="643"/>
      <c r="DI10" s="643"/>
      <c r="DJ10" s="643"/>
      <c r="DK10" s="643"/>
      <c r="DL10" s="643"/>
      <c r="DM10" s="643"/>
      <c r="DN10" s="643"/>
      <c r="DO10" s="643"/>
      <c r="DP10" s="644"/>
      <c r="DQ10" s="648">
        <v>28100</v>
      </c>
      <c r="DR10" s="643"/>
      <c r="DS10" s="643"/>
      <c r="DT10" s="643"/>
      <c r="DU10" s="643"/>
      <c r="DV10" s="643"/>
      <c r="DW10" s="643"/>
      <c r="DX10" s="643"/>
      <c r="DY10" s="643"/>
      <c r="DZ10" s="643"/>
      <c r="EA10" s="643"/>
      <c r="EB10" s="643"/>
      <c r="EC10" s="688"/>
    </row>
    <row r="11" spans="2:143" ht="11.25" customHeight="1" x14ac:dyDescent="0.15">
      <c r="B11" s="639" t="s">
        <v>247</v>
      </c>
      <c r="C11" s="640"/>
      <c r="D11" s="640"/>
      <c r="E11" s="640"/>
      <c r="F11" s="640"/>
      <c r="G11" s="640"/>
      <c r="H11" s="640"/>
      <c r="I11" s="640"/>
      <c r="J11" s="640"/>
      <c r="K11" s="640"/>
      <c r="L11" s="640"/>
      <c r="M11" s="640"/>
      <c r="N11" s="640"/>
      <c r="O11" s="640"/>
      <c r="P11" s="640"/>
      <c r="Q11" s="641"/>
      <c r="R11" s="642">
        <v>1387379</v>
      </c>
      <c r="S11" s="643"/>
      <c r="T11" s="643"/>
      <c r="U11" s="643"/>
      <c r="V11" s="643"/>
      <c r="W11" s="643"/>
      <c r="X11" s="643"/>
      <c r="Y11" s="644"/>
      <c r="Z11" s="645">
        <v>3.1</v>
      </c>
      <c r="AA11" s="646"/>
      <c r="AB11" s="646"/>
      <c r="AC11" s="647"/>
      <c r="AD11" s="648">
        <v>1387379</v>
      </c>
      <c r="AE11" s="643"/>
      <c r="AF11" s="643"/>
      <c r="AG11" s="643"/>
      <c r="AH11" s="643"/>
      <c r="AI11" s="643"/>
      <c r="AJ11" s="643"/>
      <c r="AK11" s="644"/>
      <c r="AL11" s="645">
        <v>7.9</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235815</v>
      </c>
      <c r="BH11" s="643"/>
      <c r="BI11" s="643"/>
      <c r="BJ11" s="643"/>
      <c r="BK11" s="643"/>
      <c r="BL11" s="643"/>
      <c r="BM11" s="643"/>
      <c r="BN11" s="644"/>
      <c r="BO11" s="675">
        <v>3.3</v>
      </c>
      <c r="BP11" s="675"/>
      <c r="BQ11" s="675"/>
      <c r="BR11" s="675"/>
      <c r="BS11" s="648">
        <v>56079</v>
      </c>
      <c r="BT11" s="643"/>
      <c r="BU11" s="643"/>
      <c r="BV11" s="643"/>
      <c r="BW11" s="643"/>
      <c r="BX11" s="643"/>
      <c r="BY11" s="643"/>
      <c r="BZ11" s="643"/>
      <c r="CA11" s="643"/>
      <c r="CB11" s="688"/>
      <c r="CD11" s="689" t="s">
        <v>249</v>
      </c>
      <c r="CE11" s="686"/>
      <c r="CF11" s="686"/>
      <c r="CG11" s="686"/>
      <c r="CH11" s="686"/>
      <c r="CI11" s="686"/>
      <c r="CJ11" s="686"/>
      <c r="CK11" s="686"/>
      <c r="CL11" s="686"/>
      <c r="CM11" s="686"/>
      <c r="CN11" s="686"/>
      <c r="CO11" s="686"/>
      <c r="CP11" s="686"/>
      <c r="CQ11" s="687"/>
      <c r="CR11" s="642">
        <v>1506418</v>
      </c>
      <c r="CS11" s="643"/>
      <c r="CT11" s="643"/>
      <c r="CU11" s="643"/>
      <c r="CV11" s="643"/>
      <c r="CW11" s="643"/>
      <c r="CX11" s="643"/>
      <c r="CY11" s="644"/>
      <c r="CZ11" s="675">
        <v>3.5</v>
      </c>
      <c r="DA11" s="675"/>
      <c r="DB11" s="675"/>
      <c r="DC11" s="675"/>
      <c r="DD11" s="648">
        <v>276147</v>
      </c>
      <c r="DE11" s="643"/>
      <c r="DF11" s="643"/>
      <c r="DG11" s="643"/>
      <c r="DH11" s="643"/>
      <c r="DI11" s="643"/>
      <c r="DJ11" s="643"/>
      <c r="DK11" s="643"/>
      <c r="DL11" s="643"/>
      <c r="DM11" s="643"/>
      <c r="DN11" s="643"/>
      <c r="DO11" s="643"/>
      <c r="DP11" s="644"/>
      <c r="DQ11" s="648">
        <v>902584</v>
      </c>
      <c r="DR11" s="643"/>
      <c r="DS11" s="643"/>
      <c r="DT11" s="643"/>
      <c r="DU11" s="643"/>
      <c r="DV11" s="643"/>
      <c r="DW11" s="643"/>
      <c r="DX11" s="643"/>
      <c r="DY11" s="643"/>
      <c r="DZ11" s="643"/>
      <c r="EA11" s="643"/>
      <c r="EB11" s="643"/>
      <c r="EC11" s="688"/>
    </row>
    <row r="12" spans="2:143" ht="11.25" customHeight="1" x14ac:dyDescent="0.15">
      <c r="B12" s="639" t="s">
        <v>250</v>
      </c>
      <c r="C12" s="640"/>
      <c r="D12" s="640"/>
      <c r="E12" s="640"/>
      <c r="F12" s="640"/>
      <c r="G12" s="640"/>
      <c r="H12" s="640"/>
      <c r="I12" s="640"/>
      <c r="J12" s="640"/>
      <c r="K12" s="640"/>
      <c r="L12" s="640"/>
      <c r="M12" s="640"/>
      <c r="N12" s="640"/>
      <c r="O12" s="640"/>
      <c r="P12" s="640"/>
      <c r="Q12" s="641"/>
      <c r="R12" s="642">
        <v>11652</v>
      </c>
      <c r="S12" s="643"/>
      <c r="T12" s="643"/>
      <c r="U12" s="643"/>
      <c r="V12" s="643"/>
      <c r="W12" s="643"/>
      <c r="X12" s="643"/>
      <c r="Y12" s="644"/>
      <c r="Z12" s="675">
        <v>0</v>
      </c>
      <c r="AA12" s="675"/>
      <c r="AB12" s="675"/>
      <c r="AC12" s="675"/>
      <c r="AD12" s="676">
        <v>11652</v>
      </c>
      <c r="AE12" s="676"/>
      <c r="AF12" s="676"/>
      <c r="AG12" s="676"/>
      <c r="AH12" s="676"/>
      <c r="AI12" s="676"/>
      <c r="AJ12" s="676"/>
      <c r="AK12" s="676"/>
      <c r="AL12" s="645">
        <v>0.1</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3087956</v>
      </c>
      <c r="BH12" s="643"/>
      <c r="BI12" s="643"/>
      <c r="BJ12" s="643"/>
      <c r="BK12" s="643"/>
      <c r="BL12" s="643"/>
      <c r="BM12" s="643"/>
      <c r="BN12" s="644"/>
      <c r="BO12" s="675">
        <v>43.4</v>
      </c>
      <c r="BP12" s="675"/>
      <c r="BQ12" s="675"/>
      <c r="BR12" s="675"/>
      <c r="BS12" s="648" t="s">
        <v>129</v>
      </c>
      <c r="BT12" s="643"/>
      <c r="BU12" s="643"/>
      <c r="BV12" s="643"/>
      <c r="BW12" s="643"/>
      <c r="BX12" s="643"/>
      <c r="BY12" s="643"/>
      <c r="BZ12" s="643"/>
      <c r="CA12" s="643"/>
      <c r="CB12" s="688"/>
      <c r="CD12" s="689" t="s">
        <v>252</v>
      </c>
      <c r="CE12" s="686"/>
      <c r="CF12" s="686"/>
      <c r="CG12" s="686"/>
      <c r="CH12" s="686"/>
      <c r="CI12" s="686"/>
      <c r="CJ12" s="686"/>
      <c r="CK12" s="686"/>
      <c r="CL12" s="686"/>
      <c r="CM12" s="686"/>
      <c r="CN12" s="686"/>
      <c r="CO12" s="686"/>
      <c r="CP12" s="686"/>
      <c r="CQ12" s="687"/>
      <c r="CR12" s="642">
        <v>1584011</v>
      </c>
      <c r="CS12" s="643"/>
      <c r="CT12" s="643"/>
      <c r="CU12" s="643"/>
      <c r="CV12" s="643"/>
      <c r="CW12" s="643"/>
      <c r="CX12" s="643"/>
      <c r="CY12" s="644"/>
      <c r="CZ12" s="675">
        <v>3.7</v>
      </c>
      <c r="DA12" s="675"/>
      <c r="DB12" s="675"/>
      <c r="DC12" s="675"/>
      <c r="DD12" s="648">
        <v>407661</v>
      </c>
      <c r="DE12" s="643"/>
      <c r="DF12" s="643"/>
      <c r="DG12" s="643"/>
      <c r="DH12" s="643"/>
      <c r="DI12" s="643"/>
      <c r="DJ12" s="643"/>
      <c r="DK12" s="643"/>
      <c r="DL12" s="643"/>
      <c r="DM12" s="643"/>
      <c r="DN12" s="643"/>
      <c r="DO12" s="643"/>
      <c r="DP12" s="644"/>
      <c r="DQ12" s="648">
        <v>1020910</v>
      </c>
      <c r="DR12" s="643"/>
      <c r="DS12" s="643"/>
      <c r="DT12" s="643"/>
      <c r="DU12" s="643"/>
      <c r="DV12" s="643"/>
      <c r="DW12" s="643"/>
      <c r="DX12" s="643"/>
      <c r="DY12" s="643"/>
      <c r="DZ12" s="643"/>
      <c r="EA12" s="643"/>
      <c r="EB12" s="643"/>
      <c r="EC12" s="688"/>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234</v>
      </c>
      <c r="S13" s="643"/>
      <c r="T13" s="643"/>
      <c r="U13" s="643"/>
      <c r="V13" s="643"/>
      <c r="W13" s="643"/>
      <c r="X13" s="643"/>
      <c r="Y13" s="644"/>
      <c r="Z13" s="675" t="s">
        <v>175</v>
      </c>
      <c r="AA13" s="675"/>
      <c r="AB13" s="675"/>
      <c r="AC13" s="675"/>
      <c r="AD13" s="676" t="s">
        <v>129</v>
      </c>
      <c r="AE13" s="676"/>
      <c r="AF13" s="676"/>
      <c r="AG13" s="676"/>
      <c r="AH13" s="676"/>
      <c r="AI13" s="676"/>
      <c r="AJ13" s="676"/>
      <c r="AK13" s="676"/>
      <c r="AL13" s="645" t="s">
        <v>129</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3067909</v>
      </c>
      <c r="BH13" s="643"/>
      <c r="BI13" s="643"/>
      <c r="BJ13" s="643"/>
      <c r="BK13" s="643"/>
      <c r="BL13" s="643"/>
      <c r="BM13" s="643"/>
      <c r="BN13" s="644"/>
      <c r="BO13" s="675">
        <v>43.1</v>
      </c>
      <c r="BP13" s="675"/>
      <c r="BQ13" s="675"/>
      <c r="BR13" s="675"/>
      <c r="BS13" s="648" t="s">
        <v>175</v>
      </c>
      <c r="BT13" s="643"/>
      <c r="BU13" s="643"/>
      <c r="BV13" s="643"/>
      <c r="BW13" s="643"/>
      <c r="BX13" s="643"/>
      <c r="BY13" s="643"/>
      <c r="BZ13" s="643"/>
      <c r="CA13" s="643"/>
      <c r="CB13" s="688"/>
      <c r="CD13" s="689" t="s">
        <v>255</v>
      </c>
      <c r="CE13" s="686"/>
      <c r="CF13" s="686"/>
      <c r="CG13" s="686"/>
      <c r="CH13" s="686"/>
      <c r="CI13" s="686"/>
      <c r="CJ13" s="686"/>
      <c r="CK13" s="686"/>
      <c r="CL13" s="686"/>
      <c r="CM13" s="686"/>
      <c r="CN13" s="686"/>
      <c r="CO13" s="686"/>
      <c r="CP13" s="686"/>
      <c r="CQ13" s="687"/>
      <c r="CR13" s="642">
        <v>2755146</v>
      </c>
      <c r="CS13" s="643"/>
      <c r="CT13" s="643"/>
      <c r="CU13" s="643"/>
      <c r="CV13" s="643"/>
      <c r="CW13" s="643"/>
      <c r="CX13" s="643"/>
      <c r="CY13" s="644"/>
      <c r="CZ13" s="675">
        <v>6.4</v>
      </c>
      <c r="DA13" s="675"/>
      <c r="DB13" s="675"/>
      <c r="DC13" s="675"/>
      <c r="DD13" s="648">
        <v>781708</v>
      </c>
      <c r="DE13" s="643"/>
      <c r="DF13" s="643"/>
      <c r="DG13" s="643"/>
      <c r="DH13" s="643"/>
      <c r="DI13" s="643"/>
      <c r="DJ13" s="643"/>
      <c r="DK13" s="643"/>
      <c r="DL13" s="643"/>
      <c r="DM13" s="643"/>
      <c r="DN13" s="643"/>
      <c r="DO13" s="643"/>
      <c r="DP13" s="644"/>
      <c r="DQ13" s="648">
        <v>2337333</v>
      </c>
      <c r="DR13" s="643"/>
      <c r="DS13" s="643"/>
      <c r="DT13" s="643"/>
      <c r="DU13" s="643"/>
      <c r="DV13" s="643"/>
      <c r="DW13" s="643"/>
      <c r="DX13" s="643"/>
      <c r="DY13" s="643"/>
      <c r="DZ13" s="643"/>
      <c r="EA13" s="643"/>
      <c r="EB13" s="643"/>
      <c r="EC13" s="688"/>
    </row>
    <row r="14" spans="2:143" ht="11.25" customHeight="1" x14ac:dyDescent="0.15">
      <c r="B14" s="639" t="s">
        <v>256</v>
      </c>
      <c r="C14" s="640"/>
      <c r="D14" s="640"/>
      <c r="E14" s="640"/>
      <c r="F14" s="640"/>
      <c r="G14" s="640"/>
      <c r="H14" s="640"/>
      <c r="I14" s="640"/>
      <c r="J14" s="640"/>
      <c r="K14" s="640"/>
      <c r="L14" s="640"/>
      <c r="M14" s="640"/>
      <c r="N14" s="640"/>
      <c r="O14" s="640"/>
      <c r="P14" s="640"/>
      <c r="Q14" s="641"/>
      <c r="R14" s="642">
        <v>9</v>
      </c>
      <c r="S14" s="643"/>
      <c r="T14" s="643"/>
      <c r="U14" s="643"/>
      <c r="V14" s="643"/>
      <c r="W14" s="643"/>
      <c r="X14" s="643"/>
      <c r="Y14" s="644"/>
      <c r="Z14" s="675">
        <v>0</v>
      </c>
      <c r="AA14" s="675"/>
      <c r="AB14" s="675"/>
      <c r="AC14" s="675"/>
      <c r="AD14" s="676">
        <v>9</v>
      </c>
      <c r="AE14" s="676"/>
      <c r="AF14" s="676"/>
      <c r="AG14" s="676"/>
      <c r="AH14" s="676"/>
      <c r="AI14" s="676"/>
      <c r="AJ14" s="676"/>
      <c r="AK14" s="676"/>
      <c r="AL14" s="645">
        <v>0</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223591</v>
      </c>
      <c r="BH14" s="643"/>
      <c r="BI14" s="643"/>
      <c r="BJ14" s="643"/>
      <c r="BK14" s="643"/>
      <c r="BL14" s="643"/>
      <c r="BM14" s="643"/>
      <c r="BN14" s="644"/>
      <c r="BO14" s="675">
        <v>3.1</v>
      </c>
      <c r="BP14" s="675"/>
      <c r="BQ14" s="675"/>
      <c r="BR14" s="675"/>
      <c r="BS14" s="648" t="s">
        <v>234</v>
      </c>
      <c r="BT14" s="643"/>
      <c r="BU14" s="643"/>
      <c r="BV14" s="643"/>
      <c r="BW14" s="643"/>
      <c r="BX14" s="643"/>
      <c r="BY14" s="643"/>
      <c r="BZ14" s="643"/>
      <c r="CA14" s="643"/>
      <c r="CB14" s="688"/>
      <c r="CD14" s="689" t="s">
        <v>258</v>
      </c>
      <c r="CE14" s="686"/>
      <c r="CF14" s="686"/>
      <c r="CG14" s="686"/>
      <c r="CH14" s="686"/>
      <c r="CI14" s="686"/>
      <c r="CJ14" s="686"/>
      <c r="CK14" s="686"/>
      <c r="CL14" s="686"/>
      <c r="CM14" s="686"/>
      <c r="CN14" s="686"/>
      <c r="CO14" s="686"/>
      <c r="CP14" s="686"/>
      <c r="CQ14" s="687"/>
      <c r="CR14" s="642">
        <v>2522657</v>
      </c>
      <c r="CS14" s="643"/>
      <c r="CT14" s="643"/>
      <c r="CU14" s="643"/>
      <c r="CV14" s="643"/>
      <c r="CW14" s="643"/>
      <c r="CX14" s="643"/>
      <c r="CY14" s="644"/>
      <c r="CZ14" s="675">
        <v>5.9</v>
      </c>
      <c r="DA14" s="675"/>
      <c r="DB14" s="675"/>
      <c r="DC14" s="675"/>
      <c r="DD14" s="648">
        <v>1071595</v>
      </c>
      <c r="DE14" s="643"/>
      <c r="DF14" s="643"/>
      <c r="DG14" s="643"/>
      <c r="DH14" s="643"/>
      <c r="DI14" s="643"/>
      <c r="DJ14" s="643"/>
      <c r="DK14" s="643"/>
      <c r="DL14" s="643"/>
      <c r="DM14" s="643"/>
      <c r="DN14" s="643"/>
      <c r="DO14" s="643"/>
      <c r="DP14" s="644"/>
      <c r="DQ14" s="648">
        <v>1346177</v>
      </c>
      <c r="DR14" s="643"/>
      <c r="DS14" s="643"/>
      <c r="DT14" s="643"/>
      <c r="DU14" s="643"/>
      <c r="DV14" s="643"/>
      <c r="DW14" s="643"/>
      <c r="DX14" s="643"/>
      <c r="DY14" s="643"/>
      <c r="DZ14" s="643"/>
      <c r="EA14" s="643"/>
      <c r="EB14" s="643"/>
      <c r="EC14" s="688"/>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234</v>
      </c>
      <c r="S15" s="643"/>
      <c r="T15" s="643"/>
      <c r="U15" s="643"/>
      <c r="V15" s="643"/>
      <c r="W15" s="643"/>
      <c r="X15" s="643"/>
      <c r="Y15" s="644"/>
      <c r="Z15" s="675" t="s">
        <v>129</v>
      </c>
      <c r="AA15" s="675"/>
      <c r="AB15" s="675"/>
      <c r="AC15" s="675"/>
      <c r="AD15" s="676" t="s">
        <v>234</v>
      </c>
      <c r="AE15" s="676"/>
      <c r="AF15" s="676"/>
      <c r="AG15" s="676"/>
      <c r="AH15" s="676"/>
      <c r="AI15" s="676"/>
      <c r="AJ15" s="676"/>
      <c r="AK15" s="676"/>
      <c r="AL15" s="645" t="s">
        <v>129</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490164</v>
      </c>
      <c r="BH15" s="643"/>
      <c r="BI15" s="643"/>
      <c r="BJ15" s="643"/>
      <c r="BK15" s="643"/>
      <c r="BL15" s="643"/>
      <c r="BM15" s="643"/>
      <c r="BN15" s="644"/>
      <c r="BO15" s="675">
        <v>6.9</v>
      </c>
      <c r="BP15" s="675"/>
      <c r="BQ15" s="675"/>
      <c r="BR15" s="675"/>
      <c r="BS15" s="648" t="s">
        <v>129</v>
      </c>
      <c r="BT15" s="643"/>
      <c r="BU15" s="643"/>
      <c r="BV15" s="643"/>
      <c r="BW15" s="643"/>
      <c r="BX15" s="643"/>
      <c r="BY15" s="643"/>
      <c r="BZ15" s="643"/>
      <c r="CA15" s="643"/>
      <c r="CB15" s="688"/>
      <c r="CD15" s="689" t="s">
        <v>261</v>
      </c>
      <c r="CE15" s="686"/>
      <c r="CF15" s="686"/>
      <c r="CG15" s="686"/>
      <c r="CH15" s="686"/>
      <c r="CI15" s="686"/>
      <c r="CJ15" s="686"/>
      <c r="CK15" s="686"/>
      <c r="CL15" s="686"/>
      <c r="CM15" s="686"/>
      <c r="CN15" s="686"/>
      <c r="CO15" s="686"/>
      <c r="CP15" s="686"/>
      <c r="CQ15" s="687"/>
      <c r="CR15" s="642">
        <v>6772655</v>
      </c>
      <c r="CS15" s="643"/>
      <c r="CT15" s="643"/>
      <c r="CU15" s="643"/>
      <c r="CV15" s="643"/>
      <c r="CW15" s="643"/>
      <c r="CX15" s="643"/>
      <c r="CY15" s="644"/>
      <c r="CZ15" s="675">
        <v>15.7</v>
      </c>
      <c r="DA15" s="675"/>
      <c r="DB15" s="675"/>
      <c r="DC15" s="675"/>
      <c r="DD15" s="648">
        <v>4382590</v>
      </c>
      <c r="DE15" s="643"/>
      <c r="DF15" s="643"/>
      <c r="DG15" s="643"/>
      <c r="DH15" s="643"/>
      <c r="DI15" s="643"/>
      <c r="DJ15" s="643"/>
      <c r="DK15" s="643"/>
      <c r="DL15" s="643"/>
      <c r="DM15" s="643"/>
      <c r="DN15" s="643"/>
      <c r="DO15" s="643"/>
      <c r="DP15" s="644"/>
      <c r="DQ15" s="648">
        <v>2236324</v>
      </c>
      <c r="DR15" s="643"/>
      <c r="DS15" s="643"/>
      <c r="DT15" s="643"/>
      <c r="DU15" s="643"/>
      <c r="DV15" s="643"/>
      <c r="DW15" s="643"/>
      <c r="DX15" s="643"/>
      <c r="DY15" s="643"/>
      <c r="DZ15" s="643"/>
      <c r="EA15" s="643"/>
      <c r="EB15" s="643"/>
      <c r="EC15" s="688"/>
    </row>
    <row r="16" spans="2:143" ht="11.25" customHeight="1" x14ac:dyDescent="0.15">
      <c r="B16" s="639" t="s">
        <v>262</v>
      </c>
      <c r="C16" s="640"/>
      <c r="D16" s="640"/>
      <c r="E16" s="640"/>
      <c r="F16" s="640"/>
      <c r="G16" s="640"/>
      <c r="H16" s="640"/>
      <c r="I16" s="640"/>
      <c r="J16" s="640"/>
      <c r="K16" s="640"/>
      <c r="L16" s="640"/>
      <c r="M16" s="640"/>
      <c r="N16" s="640"/>
      <c r="O16" s="640"/>
      <c r="P16" s="640"/>
      <c r="Q16" s="641"/>
      <c r="R16" s="642">
        <v>25427</v>
      </c>
      <c r="S16" s="643"/>
      <c r="T16" s="643"/>
      <c r="U16" s="643"/>
      <c r="V16" s="643"/>
      <c r="W16" s="643"/>
      <c r="X16" s="643"/>
      <c r="Y16" s="644"/>
      <c r="Z16" s="675">
        <v>0.1</v>
      </c>
      <c r="AA16" s="675"/>
      <c r="AB16" s="675"/>
      <c r="AC16" s="675"/>
      <c r="AD16" s="676">
        <v>25427</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129</v>
      </c>
      <c r="BH16" s="643"/>
      <c r="BI16" s="643"/>
      <c r="BJ16" s="643"/>
      <c r="BK16" s="643"/>
      <c r="BL16" s="643"/>
      <c r="BM16" s="643"/>
      <c r="BN16" s="644"/>
      <c r="BO16" s="675" t="s">
        <v>234</v>
      </c>
      <c r="BP16" s="675"/>
      <c r="BQ16" s="675"/>
      <c r="BR16" s="675"/>
      <c r="BS16" s="648" t="s">
        <v>129</v>
      </c>
      <c r="BT16" s="643"/>
      <c r="BU16" s="643"/>
      <c r="BV16" s="643"/>
      <c r="BW16" s="643"/>
      <c r="BX16" s="643"/>
      <c r="BY16" s="643"/>
      <c r="BZ16" s="643"/>
      <c r="CA16" s="643"/>
      <c r="CB16" s="688"/>
      <c r="CD16" s="689" t="s">
        <v>264</v>
      </c>
      <c r="CE16" s="686"/>
      <c r="CF16" s="686"/>
      <c r="CG16" s="686"/>
      <c r="CH16" s="686"/>
      <c r="CI16" s="686"/>
      <c r="CJ16" s="686"/>
      <c r="CK16" s="686"/>
      <c r="CL16" s="686"/>
      <c r="CM16" s="686"/>
      <c r="CN16" s="686"/>
      <c r="CO16" s="686"/>
      <c r="CP16" s="686"/>
      <c r="CQ16" s="687"/>
      <c r="CR16" s="642">
        <v>37292</v>
      </c>
      <c r="CS16" s="643"/>
      <c r="CT16" s="643"/>
      <c r="CU16" s="643"/>
      <c r="CV16" s="643"/>
      <c r="CW16" s="643"/>
      <c r="CX16" s="643"/>
      <c r="CY16" s="644"/>
      <c r="CZ16" s="675">
        <v>0.1</v>
      </c>
      <c r="DA16" s="675"/>
      <c r="DB16" s="675"/>
      <c r="DC16" s="675"/>
      <c r="DD16" s="648" t="s">
        <v>129</v>
      </c>
      <c r="DE16" s="643"/>
      <c r="DF16" s="643"/>
      <c r="DG16" s="643"/>
      <c r="DH16" s="643"/>
      <c r="DI16" s="643"/>
      <c r="DJ16" s="643"/>
      <c r="DK16" s="643"/>
      <c r="DL16" s="643"/>
      <c r="DM16" s="643"/>
      <c r="DN16" s="643"/>
      <c r="DO16" s="643"/>
      <c r="DP16" s="644"/>
      <c r="DQ16" s="648">
        <v>9377</v>
      </c>
      <c r="DR16" s="643"/>
      <c r="DS16" s="643"/>
      <c r="DT16" s="643"/>
      <c r="DU16" s="643"/>
      <c r="DV16" s="643"/>
      <c r="DW16" s="643"/>
      <c r="DX16" s="643"/>
      <c r="DY16" s="643"/>
      <c r="DZ16" s="643"/>
      <c r="EA16" s="643"/>
      <c r="EB16" s="643"/>
      <c r="EC16" s="688"/>
    </row>
    <row r="17" spans="2:133" ht="11.25" customHeight="1" x14ac:dyDescent="0.15">
      <c r="B17" s="639" t="s">
        <v>265</v>
      </c>
      <c r="C17" s="640"/>
      <c r="D17" s="640"/>
      <c r="E17" s="640"/>
      <c r="F17" s="640"/>
      <c r="G17" s="640"/>
      <c r="H17" s="640"/>
      <c r="I17" s="640"/>
      <c r="J17" s="640"/>
      <c r="K17" s="640"/>
      <c r="L17" s="640"/>
      <c r="M17" s="640"/>
      <c r="N17" s="640"/>
      <c r="O17" s="640"/>
      <c r="P17" s="640"/>
      <c r="Q17" s="641"/>
      <c r="R17" s="642">
        <v>43129</v>
      </c>
      <c r="S17" s="643"/>
      <c r="T17" s="643"/>
      <c r="U17" s="643"/>
      <c r="V17" s="643"/>
      <c r="W17" s="643"/>
      <c r="X17" s="643"/>
      <c r="Y17" s="644"/>
      <c r="Z17" s="675">
        <v>0.1</v>
      </c>
      <c r="AA17" s="675"/>
      <c r="AB17" s="675"/>
      <c r="AC17" s="675"/>
      <c r="AD17" s="676">
        <v>43129</v>
      </c>
      <c r="AE17" s="676"/>
      <c r="AF17" s="676"/>
      <c r="AG17" s="676"/>
      <c r="AH17" s="676"/>
      <c r="AI17" s="676"/>
      <c r="AJ17" s="676"/>
      <c r="AK17" s="676"/>
      <c r="AL17" s="645">
        <v>0.2</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129</v>
      </c>
      <c r="BH17" s="643"/>
      <c r="BI17" s="643"/>
      <c r="BJ17" s="643"/>
      <c r="BK17" s="643"/>
      <c r="BL17" s="643"/>
      <c r="BM17" s="643"/>
      <c r="BN17" s="644"/>
      <c r="BO17" s="675" t="s">
        <v>234</v>
      </c>
      <c r="BP17" s="675"/>
      <c r="BQ17" s="675"/>
      <c r="BR17" s="675"/>
      <c r="BS17" s="648" t="s">
        <v>129</v>
      </c>
      <c r="BT17" s="643"/>
      <c r="BU17" s="643"/>
      <c r="BV17" s="643"/>
      <c r="BW17" s="643"/>
      <c r="BX17" s="643"/>
      <c r="BY17" s="643"/>
      <c r="BZ17" s="643"/>
      <c r="CA17" s="643"/>
      <c r="CB17" s="688"/>
      <c r="CD17" s="689" t="s">
        <v>267</v>
      </c>
      <c r="CE17" s="686"/>
      <c r="CF17" s="686"/>
      <c r="CG17" s="686"/>
      <c r="CH17" s="686"/>
      <c r="CI17" s="686"/>
      <c r="CJ17" s="686"/>
      <c r="CK17" s="686"/>
      <c r="CL17" s="686"/>
      <c r="CM17" s="686"/>
      <c r="CN17" s="686"/>
      <c r="CO17" s="686"/>
      <c r="CP17" s="686"/>
      <c r="CQ17" s="687"/>
      <c r="CR17" s="642">
        <v>2710994</v>
      </c>
      <c r="CS17" s="643"/>
      <c r="CT17" s="643"/>
      <c r="CU17" s="643"/>
      <c r="CV17" s="643"/>
      <c r="CW17" s="643"/>
      <c r="CX17" s="643"/>
      <c r="CY17" s="644"/>
      <c r="CZ17" s="675">
        <v>6.3</v>
      </c>
      <c r="DA17" s="675"/>
      <c r="DB17" s="675"/>
      <c r="DC17" s="675"/>
      <c r="DD17" s="648" t="s">
        <v>129</v>
      </c>
      <c r="DE17" s="643"/>
      <c r="DF17" s="643"/>
      <c r="DG17" s="643"/>
      <c r="DH17" s="643"/>
      <c r="DI17" s="643"/>
      <c r="DJ17" s="643"/>
      <c r="DK17" s="643"/>
      <c r="DL17" s="643"/>
      <c r="DM17" s="643"/>
      <c r="DN17" s="643"/>
      <c r="DO17" s="643"/>
      <c r="DP17" s="644"/>
      <c r="DQ17" s="648">
        <v>2710994</v>
      </c>
      <c r="DR17" s="643"/>
      <c r="DS17" s="643"/>
      <c r="DT17" s="643"/>
      <c r="DU17" s="643"/>
      <c r="DV17" s="643"/>
      <c r="DW17" s="643"/>
      <c r="DX17" s="643"/>
      <c r="DY17" s="643"/>
      <c r="DZ17" s="643"/>
      <c r="EA17" s="643"/>
      <c r="EB17" s="643"/>
      <c r="EC17" s="688"/>
    </row>
    <row r="18" spans="2:133" ht="11.25" customHeight="1" x14ac:dyDescent="0.15">
      <c r="B18" s="639" t="s">
        <v>268</v>
      </c>
      <c r="C18" s="640"/>
      <c r="D18" s="640"/>
      <c r="E18" s="640"/>
      <c r="F18" s="640"/>
      <c r="G18" s="640"/>
      <c r="H18" s="640"/>
      <c r="I18" s="640"/>
      <c r="J18" s="640"/>
      <c r="K18" s="640"/>
      <c r="L18" s="640"/>
      <c r="M18" s="640"/>
      <c r="N18" s="640"/>
      <c r="O18" s="640"/>
      <c r="P18" s="640"/>
      <c r="Q18" s="641"/>
      <c r="R18" s="642">
        <v>51947</v>
      </c>
      <c r="S18" s="643"/>
      <c r="T18" s="643"/>
      <c r="U18" s="643"/>
      <c r="V18" s="643"/>
      <c r="W18" s="643"/>
      <c r="X18" s="643"/>
      <c r="Y18" s="644"/>
      <c r="Z18" s="675">
        <v>0.1</v>
      </c>
      <c r="AA18" s="675"/>
      <c r="AB18" s="675"/>
      <c r="AC18" s="675"/>
      <c r="AD18" s="676">
        <v>51947</v>
      </c>
      <c r="AE18" s="676"/>
      <c r="AF18" s="676"/>
      <c r="AG18" s="676"/>
      <c r="AH18" s="676"/>
      <c r="AI18" s="676"/>
      <c r="AJ18" s="676"/>
      <c r="AK18" s="676"/>
      <c r="AL18" s="645">
        <v>0.3</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129</v>
      </c>
      <c r="BH18" s="643"/>
      <c r="BI18" s="643"/>
      <c r="BJ18" s="643"/>
      <c r="BK18" s="643"/>
      <c r="BL18" s="643"/>
      <c r="BM18" s="643"/>
      <c r="BN18" s="644"/>
      <c r="BO18" s="675" t="s">
        <v>129</v>
      </c>
      <c r="BP18" s="675"/>
      <c r="BQ18" s="675"/>
      <c r="BR18" s="675"/>
      <c r="BS18" s="648" t="s">
        <v>234</v>
      </c>
      <c r="BT18" s="643"/>
      <c r="BU18" s="643"/>
      <c r="BV18" s="643"/>
      <c r="BW18" s="643"/>
      <c r="BX18" s="643"/>
      <c r="BY18" s="643"/>
      <c r="BZ18" s="643"/>
      <c r="CA18" s="643"/>
      <c r="CB18" s="688"/>
      <c r="CD18" s="689" t="s">
        <v>270</v>
      </c>
      <c r="CE18" s="686"/>
      <c r="CF18" s="686"/>
      <c r="CG18" s="686"/>
      <c r="CH18" s="686"/>
      <c r="CI18" s="686"/>
      <c r="CJ18" s="686"/>
      <c r="CK18" s="686"/>
      <c r="CL18" s="686"/>
      <c r="CM18" s="686"/>
      <c r="CN18" s="686"/>
      <c r="CO18" s="686"/>
      <c r="CP18" s="686"/>
      <c r="CQ18" s="687"/>
      <c r="CR18" s="642" t="s">
        <v>234</v>
      </c>
      <c r="CS18" s="643"/>
      <c r="CT18" s="643"/>
      <c r="CU18" s="643"/>
      <c r="CV18" s="643"/>
      <c r="CW18" s="643"/>
      <c r="CX18" s="643"/>
      <c r="CY18" s="644"/>
      <c r="CZ18" s="675" t="s">
        <v>129</v>
      </c>
      <c r="DA18" s="675"/>
      <c r="DB18" s="675"/>
      <c r="DC18" s="675"/>
      <c r="DD18" s="648" t="s">
        <v>234</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8"/>
    </row>
    <row r="19" spans="2:133" ht="11.25" customHeight="1" x14ac:dyDescent="0.15">
      <c r="B19" s="639" t="s">
        <v>271</v>
      </c>
      <c r="C19" s="640"/>
      <c r="D19" s="640"/>
      <c r="E19" s="640"/>
      <c r="F19" s="640"/>
      <c r="G19" s="640"/>
      <c r="H19" s="640"/>
      <c r="I19" s="640"/>
      <c r="J19" s="640"/>
      <c r="K19" s="640"/>
      <c r="L19" s="640"/>
      <c r="M19" s="640"/>
      <c r="N19" s="640"/>
      <c r="O19" s="640"/>
      <c r="P19" s="640"/>
      <c r="Q19" s="641"/>
      <c r="R19" s="642">
        <v>33903</v>
      </c>
      <c r="S19" s="643"/>
      <c r="T19" s="643"/>
      <c r="U19" s="643"/>
      <c r="V19" s="643"/>
      <c r="W19" s="643"/>
      <c r="X19" s="643"/>
      <c r="Y19" s="644"/>
      <c r="Z19" s="675">
        <v>0.1</v>
      </c>
      <c r="AA19" s="675"/>
      <c r="AB19" s="675"/>
      <c r="AC19" s="675"/>
      <c r="AD19" s="676">
        <v>33903</v>
      </c>
      <c r="AE19" s="676"/>
      <c r="AF19" s="676"/>
      <c r="AG19" s="676"/>
      <c r="AH19" s="676"/>
      <c r="AI19" s="676"/>
      <c r="AJ19" s="676"/>
      <c r="AK19" s="676"/>
      <c r="AL19" s="645">
        <v>0.2</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277559</v>
      </c>
      <c r="BH19" s="643"/>
      <c r="BI19" s="643"/>
      <c r="BJ19" s="643"/>
      <c r="BK19" s="643"/>
      <c r="BL19" s="643"/>
      <c r="BM19" s="643"/>
      <c r="BN19" s="644"/>
      <c r="BO19" s="675">
        <v>3.9</v>
      </c>
      <c r="BP19" s="675"/>
      <c r="BQ19" s="675"/>
      <c r="BR19" s="675"/>
      <c r="BS19" s="648" t="s">
        <v>129</v>
      </c>
      <c r="BT19" s="643"/>
      <c r="BU19" s="643"/>
      <c r="BV19" s="643"/>
      <c r="BW19" s="643"/>
      <c r="BX19" s="643"/>
      <c r="BY19" s="643"/>
      <c r="BZ19" s="643"/>
      <c r="CA19" s="643"/>
      <c r="CB19" s="688"/>
      <c r="CD19" s="689" t="s">
        <v>273</v>
      </c>
      <c r="CE19" s="686"/>
      <c r="CF19" s="686"/>
      <c r="CG19" s="686"/>
      <c r="CH19" s="686"/>
      <c r="CI19" s="686"/>
      <c r="CJ19" s="686"/>
      <c r="CK19" s="686"/>
      <c r="CL19" s="686"/>
      <c r="CM19" s="686"/>
      <c r="CN19" s="686"/>
      <c r="CO19" s="686"/>
      <c r="CP19" s="686"/>
      <c r="CQ19" s="687"/>
      <c r="CR19" s="642" t="s">
        <v>129</v>
      </c>
      <c r="CS19" s="643"/>
      <c r="CT19" s="643"/>
      <c r="CU19" s="643"/>
      <c r="CV19" s="643"/>
      <c r="CW19" s="643"/>
      <c r="CX19" s="643"/>
      <c r="CY19" s="644"/>
      <c r="CZ19" s="675" t="s">
        <v>129</v>
      </c>
      <c r="DA19" s="675"/>
      <c r="DB19" s="675"/>
      <c r="DC19" s="675"/>
      <c r="DD19" s="648" t="s">
        <v>129</v>
      </c>
      <c r="DE19" s="643"/>
      <c r="DF19" s="643"/>
      <c r="DG19" s="643"/>
      <c r="DH19" s="643"/>
      <c r="DI19" s="643"/>
      <c r="DJ19" s="643"/>
      <c r="DK19" s="643"/>
      <c r="DL19" s="643"/>
      <c r="DM19" s="643"/>
      <c r="DN19" s="643"/>
      <c r="DO19" s="643"/>
      <c r="DP19" s="644"/>
      <c r="DQ19" s="648" t="s">
        <v>234</v>
      </c>
      <c r="DR19" s="643"/>
      <c r="DS19" s="643"/>
      <c r="DT19" s="643"/>
      <c r="DU19" s="643"/>
      <c r="DV19" s="643"/>
      <c r="DW19" s="643"/>
      <c r="DX19" s="643"/>
      <c r="DY19" s="643"/>
      <c r="DZ19" s="643"/>
      <c r="EA19" s="643"/>
      <c r="EB19" s="643"/>
      <c r="EC19" s="688"/>
    </row>
    <row r="20" spans="2:133" ht="11.25" customHeight="1" x14ac:dyDescent="0.15">
      <c r="B20" s="639" t="s">
        <v>274</v>
      </c>
      <c r="C20" s="640"/>
      <c r="D20" s="640"/>
      <c r="E20" s="640"/>
      <c r="F20" s="640"/>
      <c r="G20" s="640"/>
      <c r="H20" s="640"/>
      <c r="I20" s="640"/>
      <c r="J20" s="640"/>
      <c r="K20" s="640"/>
      <c r="L20" s="640"/>
      <c r="M20" s="640"/>
      <c r="N20" s="640"/>
      <c r="O20" s="640"/>
      <c r="P20" s="640"/>
      <c r="Q20" s="641"/>
      <c r="R20" s="642">
        <v>10686</v>
      </c>
      <c r="S20" s="643"/>
      <c r="T20" s="643"/>
      <c r="U20" s="643"/>
      <c r="V20" s="643"/>
      <c r="W20" s="643"/>
      <c r="X20" s="643"/>
      <c r="Y20" s="644"/>
      <c r="Z20" s="675">
        <v>0</v>
      </c>
      <c r="AA20" s="675"/>
      <c r="AB20" s="675"/>
      <c r="AC20" s="675"/>
      <c r="AD20" s="676">
        <v>10686</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277559</v>
      </c>
      <c r="BH20" s="643"/>
      <c r="BI20" s="643"/>
      <c r="BJ20" s="643"/>
      <c r="BK20" s="643"/>
      <c r="BL20" s="643"/>
      <c r="BM20" s="643"/>
      <c r="BN20" s="644"/>
      <c r="BO20" s="675">
        <v>3.9</v>
      </c>
      <c r="BP20" s="675"/>
      <c r="BQ20" s="675"/>
      <c r="BR20" s="675"/>
      <c r="BS20" s="648" t="s">
        <v>234</v>
      </c>
      <c r="BT20" s="643"/>
      <c r="BU20" s="643"/>
      <c r="BV20" s="643"/>
      <c r="BW20" s="643"/>
      <c r="BX20" s="643"/>
      <c r="BY20" s="643"/>
      <c r="BZ20" s="643"/>
      <c r="CA20" s="643"/>
      <c r="CB20" s="688"/>
      <c r="CD20" s="689" t="s">
        <v>276</v>
      </c>
      <c r="CE20" s="686"/>
      <c r="CF20" s="686"/>
      <c r="CG20" s="686"/>
      <c r="CH20" s="686"/>
      <c r="CI20" s="686"/>
      <c r="CJ20" s="686"/>
      <c r="CK20" s="686"/>
      <c r="CL20" s="686"/>
      <c r="CM20" s="686"/>
      <c r="CN20" s="686"/>
      <c r="CO20" s="686"/>
      <c r="CP20" s="686"/>
      <c r="CQ20" s="687"/>
      <c r="CR20" s="642">
        <v>43077213</v>
      </c>
      <c r="CS20" s="643"/>
      <c r="CT20" s="643"/>
      <c r="CU20" s="643"/>
      <c r="CV20" s="643"/>
      <c r="CW20" s="643"/>
      <c r="CX20" s="643"/>
      <c r="CY20" s="644"/>
      <c r="CZ20" s="675">
        <v>100</v>
      </c>
      <c r="DA20" s="675"/>
      <c r="DB20" s="675"/>
      <c r="DC20" s="675"/>
      <c r="DD20" s="648">
        <v>7566344</v>
      </c>
      <c r="DE20" s="643"/>
      <c r="DF20" s="643"/>
      <c r="DG20" s="643"/>
      <c r="DH20" s="643"/>
      <c r="DI20" s="643"/>
      <c r="DJ20" s="643"/>
      <c r="DK20" s="643"/>
      <c r="DL20" s="643"/>
      <c r="DM20" s="643"/>
      <c r="DN20" s="643"/>
      <c r="DO20" s="643"/>
      <c r="DP20" s="644"/>
      <c r="DQ20" s="648">
        <v>21160948</v>
      </c>
      <c r="DR20" s="643"/>
      <c r="DS20" s="643"/>
      <c r="DT20" s="643"/>
      <c r="DU20" s="643"/>
      <c r="DV20" s="643"/>
      <c r="DW20" s="643"/>
      <c r="DX20" s="643"/>
      <c r="DY20" s="643"/>
      <c r="DZ20" s="643"/>
      <c r="EA20" s="643"/>
      <c r="EB20" s="643"/>
      <c r="EC20" s="688"/>
    </row>
    <row r="21" spans="2:133" ht="11.25" customHeight="1" x14ac:dyDescent="0.15">
      <c r="B21" s="639" t="s">
        <v>277</v>
      </c>
      <c r="C21" s="640"/>
      <c r="D21" s="640"/>
      <c r="E21" s="640"/>
      <c r="F21" s="640"/>
      <c r="G21" s="640"/>
      <c r="H21" s="640"/>
      <c r="I21" s="640"/>
      <c r="J21" s="640"/>
      <c r="K21" s="640"/>
      <c r="L21" s="640"/>
      <c r="M21" s="640"/>
      <c r="N21" s="640"/>
      <c r="O21" s="640"/>
      <c r="P21" s="640"/>
      <c r="Q21" s="641"/>
      <c r="R21" s="642">
        <v>7358</v>
      </c>
      <c r="S21" s="643"/>
      <c r="T21" s="643"/>
      <c r="U21" s="643"/>
      <c r="V21" s="643"/>
      <c r="W21" s="643"/>
      <c r="X21" s="643"/>
      <c r="Y21" s="644"/>
      <c r="Z21" s="675">
        <v>0</v>
      </c>
      <c r="AA21" s="675"/>
      <c r="AB21" s="675"/>
      <c r="AC21" s="675"/>
      <c r="AD21" s="676">
        <v>7358</v>
      </c>
      <c r="AE21" s="676"/>
      <c r="AF21" s="676"/>
      <c r="AG21" s="676"/>
      <c r="AH21" s="676"/>
      <c r="AI21" s="676"/>
      <c r="AJ21" s="676"/>
      <c r="AK21" s="676"/>
      <c r="AL21" s="645">
        <v>0</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v>19114</v>
      </c>
      <c r="BH21" s="643"/>
      <c r="BI21" s="643"/>
      <c r="BJ21" s="643"/>
      <c r="BK21" s="643"/>
      <c r="BL21" s="643"/>
      <c r="BM21" s="643"/>
      <c r="BN21" s="644"/>
      <c r="BO21" s="675">
        <v>0.3</v>
      </c>
      <c r="BP21" s="675"/>
      <c r="BQ21" s="675"/>
      <c r="BR21" s="675"/>
      <c r="BS21" s="648" t="s">
        <v>129</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9576246</v>
      </c>
      <c r="S22" s="643"/>
      <c r="T22" s="643"/>
      <c r="U22" s="643"/>
      <c r="V22" s="643"/>
      <c r="W22" s="643"/>
      <c r="X22" s="643"/>
      <c r="Y22" s="644"/>
      <c r="Z22" s="675">
        <v>21.1</v>
      </c>
      <c r="AA22" s="675"/>
      <c r="AB22" s="675"/>
      <c r="AC22" s="675"/>
      <c r="AD22" s="676">
        <v>8675260</v>
      </c>
      <c r="AE22" s="676"/>
      <c r="AF22" s="676"/>
      <c r="AG22" s="676"/>
      <c r="AH22" s="676"/>
      <c r="AI22" s="676"/>
      <c r="AJ22" s="676"/>
      <c r="AK22" s="676"/>
      <c r="AL22" s="645">
        <v>49.5</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t="s">
        <v>129</v>
      </c>
      <c r="BH22" s="643"/>
      <c r="BI22" s="643"/>
      <c r="BJ22" s="643"/>
      <c r="BK22" s="643"/>
      <c r="BL22" s="643"/>
      <c r="BM22" s="643"/>
      <c r="BN22" s="644"/>
      <c r="BO22" s="675" t="s">
        <v>129</v>
      </c>
      <c r="BP22" s="675"/>
      <c r="BQ22" s="675"/>
      <c r="BR22" s="675"/>
      <c r="BS22" s="648" t="s">
        <v>175</v>
      </c>
      <c r="BT22" s="643"/>
      <c r="BU22" s="643"/>
      <c r="BV22" s="643"/>
      <c r="BW22" s="643"/>
      <c r="BX22" s="643"/>
      <c r="BY22" s="643"/>
      <c r="BZ22" s="643"/>
      <c r="CA22" s="643"/>
      <c r="CB22" s="688"/>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8675260</v>
      </c>
      <c r="S23" s="643"/>
      <c r="T23" s="643"/>
      <c r="U23" s="643"/>
      <c r="V23" s="643"/>
      <c r="W23" s="643"/>
      <c r="X23" s="643"/>
      <c r="Y23" s="644"/>
      <c r="Z23" s="675">
        <v>19.100000000000001</v>
      </c>
      <c r="AA23" s="675"/>
      <c r="AB23" s="675"/>
      <c r="AC23" s="675"/>
      <c r="AD23" s="676">
        <v>8675260</v>
      </c>
      <c r="AE23" s="676"/>
      <c r="AF23" s="676"/>
      <c r="AG23" s="676"/>
      <c r="AH23" s="676"/>
      <c r="AI23" s="676"/>
      <c r="AJ23" s="676"/>
      <c r="AK23" s="676"/>
      <c r="AL23" s="645">
        <v>49.5</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v>258445</v>
      </c>
      <c r="BH23" s="643"/>
      <c r="BI23" s="643"/>
      <c r="BJ23" s="643"/>
      <c r="BK23" s="643"/>
      <c r="BL23" s="643"/>
      <c r="BM23" s="643"/>
      <c r="BN23" s="644"/>
      <c r="BO23" s="675">
        <v>3.6</v>
      </c>
      <c r="BP23" s="675"/>
      <c r="BQ23" s="675"/>
      <c r="BR23" s="675"/>
      <c r="BS23" s="648" t="s">
        <v>129</v>
      </c>
      <c r="BT23" s="643"/>
      <c r="BU23" s="643"/>
      <c r="BV23" s="643"/>
      <c r="BW23" s="643"/>
      <c r="BX23" s="643"/>
      <c r="BY23" s="643"/>
      <c r="BZ23" s="643"/>
      <c r="CA23" s="643"/>
      <c r="CB23" s="688"/>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900812</v>
      </c>
      <c r="S24" s="643"/>
      <c r="T24" s="643"/>
      <c r="U24" s="643"/>
      <c r="V24" s="643"/>
      <c r="W24" s="643"/>
      <c r="X24" s="643"/>
      <c r="Y24" s="644"/>
      <c r="Z24" s="675">
        <v>2</v>
      </c>
      <c r="AA24" s="675"/>
      <c r="AB24" s="675"/>
      <c r="AC24" s="675"/>
      <c r="AD24" s="676" t="s">
        <v>234</v>
      </c>
      <c r="AE24" s="676"/>
      <c r="AF24" s="676"/>
      <c r="AG24" s="676"/>
      <c r="AH24" s="676"/>
      <c r="AI24" s="676"/>
      <c r="AJ24" s="676"/>
      <c r="AK24" s="676"/>
      <c r="AL24" s="645" t="s">
        <v>234</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234</v>
      </c>
      <c r="BH24" s="643"/>
      <c r="BI24" s="643"/>
      <c r="BJ24" s="643"/>
      <c r="BK24" s="643"/>
      <c r="BL24" s="643"/>
      <c r="BM24" s="643"/>
      <c r="BN24" s="644"/>
      <c r="BO24" s="675" t="s">
        <v>234</v>
      </c>
      <c r="BP24" s="675"/>
      <c r="BQ24" s="675"/>
      <c r="BR24" s="675"/>
      <c r="BS24" s="648" t="s">
        <v>129</v>
      </c>
      <c r="BT24" s="643"/>
      <c r="BU24" s="643"/>
      <c r="BV24" s="643"/>
      <c r="BW24" s="643"/>
      <c r="BX24" s="643"/>
      <c r="BY24" s="643"/>
      <c r="BZ24" s="643"/>
      <c r="CA24" s="643"/>
      <c r="CB24" s="688"/>
      <c r="CD24" s="700" t="s">
        <v>291</v>
      </c>
      <c r="CE24" s="701"/>
      <c r="CF24" s="701"/>
      <c r="CG24" s="701"/>
      <c r="CH24" s="701"/>
      <c r="CI24" s="701"/>
      <c r="CJ24" s="701"/>
      <c r="CK24" s="701"/>
      <c r="CL24" s="701"/>
      <c r="CM24" s="701"/>
      <c r="CN24" s="701"/>
      <c r="CO24" s="701"/>
      <c r="CP24" s="701"/>
      <c r="CQ24" s="702"/>
      <c r="CR24" s="697">
        <v>13847850</v>
      </c>
      <c r="CS24" s="698"/>
      <c r="CT24" s="698"/>
      <c r="CU24" s="698"/>
      <c r="CV24" s="698"/>
      <c r="CW24" s="698"/>
      <c r="CX24" s="698"/>
      <c r="CY24" s="741"/>
      <c r="CZ24" s="742">
        <v>32.1</v>
      </c>
      <c r="DA24" s="715"/>
      <c r="DB24" s="715"/>
      <c r="DC24" s="745"/>
      <c r="DD24" s="740">
        <v>7533609</v>
      </c>
      <c r="DE24" s="698"/>
      <c r="DF24" s="698"/>
      <c r="DG24" s="698"/>
      <c r="DH24" s="698"/>
      <c r="DI24" s="698"/>
      <c r="DJ24" s="698"/>
      <c r="DK24" s="741"/>
      <c r="DL24" s="740">
        <v>7482266</v>
      </c>
      <c r="DM24" s="698"/>
      <c r="DN24" s="698"/>
      <c r="DO24" s="698"/>
      <c r="DP24" s="698"/>
      <c r="DQ24" s="698"/>
      <c r="DR24" s="698"/>
      <c r="DS24" s="698"/>
      <c r="DT24" s="698"/>
      <c r="DU24" s="698"/>
      <c r="DV24" s="741"/>
      <c r="DW24" s="742">
        <v>41.2</v>
      </c>
      <c r="DX24" s="715"/>
      <c r="DY24" s="715"/>
      <c r="DZ24" s="715"/>
      <c r="EA24" s="715"/>
      <c r="EB24" s="715"/>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v>174</v>
      </c>
      <c r="S25" s="643"/>
      <c r="T25" s="643"/>
      <c r="U25" s="643"/>
      <c r="V25" s="643"/>
      <c r="W25" s="643"/>
      <c r="X25" s="643"/>
      <c r="Y25" s="644"/>
      <c r="Z25" s="675">
        <v>0</v>
      </c>
      <c r="AA25" s="675"/>
      <c r="AB25" s="675"/>
      <c r="AC25" s="675"/>
      <c r="AD25" s="676" t="s">
        <v>129</v>
      </c>
      <c r="AE25" s="676"/>
      <c r="AF25" s="676"/>
      <c r="AG25" s="676"/>
      <c r="AH25" s="676"/>
      <c r="AI25" s="676"/>
      <c r="AJ25" s="676"/>
      <c r="AK25" s="676"/>
      <c r="AL25" s="645" t="s">
        <v>234</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t="s">
        <v>129</v>
      </c>
      <c r="BH25" s="643"/>
      <c r="BI25" s="643"/>
      <c r="BJ25" s="643"/>
      <c r="BK25" s="643"/>
      <c r="BL25" s="643"/>
      <c r="BM25" s="643"/>
      <c r="BN25" s="644"/>
      <c r="BO25" s="675" t="s">
        <v>175</v>
      </c>
      <c r="BP25" s="675"/>
      <c r="BQ25" s="675"/>
      <c r="BR25" s="675"/>
      <c r="BS25" s="648" t="s">
        <v>129</v>
      </c>
      <c r="BT25" s="643"/>
      <c r="BU25" s="643"/>
      <c r="BV25" s="643"/>
      <c r="BW25" s="643"/>
      <c r="BX25" s="643"/>
      <c r="BY25" s="643"/>
      <c r="BZ25" s="643"/>
      <c r="CA25" s="643"/>
      <c r="CB25" s="688"/>
      <c r="CD25" s="689" t="s">
        <v>294</v>
      </c>
      <c r="CE25" s="686"/>
      <c r="CF25" s="686"/>
      <c r="CG25" s="686"/>
      <c r="CH25" s="686"/>
      <c r="CI25" s="686"/>
      <c r="CJ25" s="686"/>
      <c r="CK25" s="686"/>
      <c r="CL25" s="686"/>
      <c r="CM25" s="686"/>
      <c r="CN25" s="686"/>
      <c r="CO25" s="686"/>
      <c r="CP25" s="686"/>
      <c r="CQ25" s="687"/>
      <c r="CR25" s="642">
        <v>3198773</v>
      </c>
      <c r="CS25" s="661"/>
      <c r="CT25" s="661"/>
      <c r="CU25" s="661"/>
      <c r="CV25" s="661"/>
      <c r="CW25" s="661"/>
      <c r="CX25" s="661"/>
      <c r="CY25" s="662"/>
      <c r="CZ25" s="645">
        <v>7.4</v>
      </c>
      <c r="DA25" s="663"/>
      <c r="DB25" s="663"/>
      <c r="DC25" s="664"/>
      <c r="DD25" s="648">
        <v>3059644</v>
      </c>
      <c r="DE25" s="661"/>
      <c r="DF25" s="661"/>
      <c r="DG25" s="661"/>
      <c r="DH25" s="661"/>
      <c r="DI25" s="661"/>
      <c r="DJ25" s="661"/>
      <c r="DK25" s="662"/>
      <c r="DL25" s="648">
        <v>3011596</v>
      </c>
      <c r="DM25" s="661"/>
      <c r="DN25" s="661"/>
      <c r="DO25" s="661"/>
      <c r="DP25" s="661"/>
      <c r="DQ25" s="661"/>
      <c r="DR25" s="661"/>
      <c r="DS25" s="661"/>
      <c r="DT25" s="661"/>
      <c r="DU25" s="661"/>
      <c r="DV25" s="662"/>
      <c r="DW25" s="645">
        <v>16.600000000000001</v>
      </c>
      <c r="DX25" s="663"/>
      <c r="DY25" s="663"/>
      <c r="DZ25" s="663"/>
      <c r="EA25" s="663"/>
      <c r="EB25" s="663"/>
      <c r="EC25" s="681"/>
    </row>
    <row r="26" spans="2:133" ht="11.25" customHeight="1" x14ac:dyDescent="0.15">
      <c r="B26" s="639" t="s">
        <v>295</v>
      </c>
      <c r="C26" s="640"/>
      <c r="D26" s="640"/>
      <c r="E26" s="640"/>
      <c r="F26" s="640"/>
      <c r="G26" s="640"/>
      <c r="H26" s="640"/>
      <c r="I26" s="640"/>
      <c r="J26" s="640"/>
      <c r="K26" s="640"/>
      <c r="L26" s="640"/>
      <c r="M26" s="640"/>
      <c r="N26" s="640"/>
      <c r="O26" s="640"/>
      <c r="P26" s="640"/>
      <c r="Q26" s="641"/>
      <c r="R26" s="642">
        <v>18639324</v>
      </c>
      <c r="S26" s="643"/>
      <c r="T26" s="643"/>
      <c r="U26" s="643"/>
      <c r="V26" s="643"/>
      <c r="W26" s="643"/>
      <c r="X26" s="643"/>
      <c r="Y26" s="644"/>
      <c r="Z26" s="675">
        <v>41</v>
      </c>
      <c r="AA26" s="675"/>
      <c r="AB26" s="675"/>
      <c r="AC26" s="675"/>
      <c r="AD26" s="676">
        <v>17479893</v>
      </c>
      <c r="AE26" s="676"/>
      <c r="AF26" s="676"/>
      <c r="AG26" s="676"/>
      <c r="AH26" s="676"/>
      <c r="AI26" s="676"/>
      <c r="AJ26" s="676"/>
      <c r="AK26" s="676"/>
      <c r="AL26" s="645">
        <v>99.8</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129</v>
      </c>
      <c r="BH26" s="643"/>
      <c r="BI26" s="643"/>
      <c r="BJ26" s="643"/>
      <c r="BK26" s="643"/>
      <c r="BL26" s="643"/>
      <c r="BM26" s="643"/>
      <c r="BN26" s="644"/>
      <c r="BO26" s="675" t="s">
        <v>129</v>
      </c>
      <c r="BP26" s="675"/>
      <c r="BQ26" s="675"/>
      <c r="BR26" s="675"/>
      <c r="BS26" s="648" t="s">
        <v>129</v>
      </c>
      <c r="BT26" s="643"/>
      <c r="BU26" s="643"/>
      <c r="BV26" s="643"/>
      <c r="BW26" s="643"/>
      <c r="BX26" s="643"/>
      <c r="BY26" s="643"/>
      <c r="BZ26" s="643"/>
      <c r="CA26" s="643"/>
      <c r="CB26" s="688"/>
      <c r="CD26" s="689" t="s">
        <v>297</v>
      </c>
      <c r="CE26" s="686"/>
      <c r="CF26" s="686"/>
      <c r="CG26" s="686"/>
      <c r="CH26" s="686"/>
      <c r="CI26" s="686"/>
      <c r="CJ26" s="686"/>
      <c r="CK26" s="686"/>
      <c r="CL26" s="686"/>
      <c r="CM26" s="686"/>
      <c r="CN26" s="686"/>
      <c r="CO26" s="686"/>
      <c r="CP26" s="686"/>
      <c r="CQ26" s="687"/>
      <c r="CR26" s="642">
        <v>1865201</v>
      </c>
      <c r="CS26" s="643"/>
      <c r="CT26" s="643"/>
      <c r="CU26" s="643"/>
      <c r="CV26" s="643"/>
      <c r="CW26" s="643"/>
      <c r="CX26" s="643"/>
      <c r="CY26" s="644"/>
      <c r="CZ26" s="645">
        <v>4.3</v>
      </c>
      <c r="DA26" s="663"/>
      <c r="DB26" s="663"/>
      <c r="DC26" s="664"/>
      <c r="DD26" s="648">
        <v>1780044</v>
      </c>
      <c r="DE26" s="643"/>
      <c r="DF26" s="643"/>
      <c r="DG26" s="643"/>
      <c r="DH26" s="643"/>
      <c r="DI26" s="643"/>
      <c r="DJ26" s="643"/>
      <c r="DK26" s="644"/>
      <c r="DL26" s="648" t="s">
        <v>234</v>
      </c>
      <c r="DM26" s="643"/>
      <c r="DN26" s="643"/>
      <c r="DO26" s="643"/>
      <c r="DP26" s="643"/>
      <c r="DQ26" s="643"/>
      <c r="DR26" s="643"/>
      <c r="DS26" s="643"/>
      <c r="DT26" s="643"/>
      <c r="DU26" s="643"/>
      <c r="DV26" s="644"/>
      <c r="DW26" s="645" t="s">
        <v>234</v>
      </c>
      <c r="DX26" s="663"/>
      <c r="DY26" s="663"/>
      <c r="DZ26" s="663"/>
      <c r="EA26" s="663"/>
      <c r="EB26" s="663"/>
      <c r="EC26" s="681"/>
    </row>
    <row r="27" spans="2:133" ht="11.25" customHeight="1" x14ac:dyDescent="0.15">
      <c r="B27" s="639" t="s">
        <v>298</v>
      </c>
      <c r="C27" s="640"/>
      <c r="D27" s="640"/>
      <c r="E27" s="640"/>
      <c r="F27" s="640"/>
      <c r="G27" s="640"/>
      <c r="H27" s="640"/>
      <c r="I27" s="640"/>
      <c r="J27" s="640"/>
      <c r="K27" s="640"/>
      <c r="L27" s="640"/>
      <c r="M27" s="640"/>
      <c r="N27" s="640"/>
      <c r="O27" s="640"/>
      <c r="P27" s="640"/>
      <c r="Q27" s="641"/>
      <c r="R27" s="642">
        <v>10042</v>
      </c>
      <c r="S27" s="643"/>
      <c r="T27" s="643"/>
      <c r="U27" s="643"/>
      <c r="V27" s="643"/>
      <c r="W27" s="643"/>
      <c r="X27" s="643"/>
      <c r="Y27" s="644"/>
      <c r="Z27" s="675">
        <v>0</v>
      </c>
      <c r="AA27" s="675"/>
      <c r="AB27" s="675"/>
      <c r="AC27" s="675"/>
      <c r="AD27" s="676">
        <v>10042</v>
      </c>
      <c r="AE27" s="676"/>
      <c r="AF27" s="676"/>
      <c r="AG27" s="676"/>
      <c r="AH27" s="676"/>
      <c r="AI27" s="676"/>
      <c r="AJ27" s="676"/>
      <c r="AK27" s="676"/>
      <c r="AL27" s="645">
        <v>0.1</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7114336</v>
      </c>
      <c r="BH27" s="643"/>
      <c r="BI27" s="643"/>
      <c r="BJ27" s="643"/>
      <c r="BK27" s="643"/>
      <c r="BL27" s="643"/>
      <c r="BM27" s="643"/>
      <c r="BN27" s="644"/>
      <c r="BO27" s="675">
        <v>100</v>
      </c>
      <c r="BP27" s="675"/>
      <c r="BQ27" s="675"/>
      <c r="BR27" s="675"/>
      <c r="BS27" s="648">
        <v>56079</v>
      </c>
      <c r="BT27" s="643"/>
      <c r="BU27" s="643"/>
      <c r="BV27" s="643"/>
      <c r="BW27" s="643"/>
      <c r="BX27" s="643"/>
      <c r="BY27" s="643"/>
      <c r="BZ27" s="643"/>
      <c r="CA27" s="643"/>
      <c r="CB27" s="688"/>
      <c r="CD27" s="689" t="s">
        <v>300</v>
      </c>
      <c r="CE27" s="686"/>
      <c r="CF27" s="686"/>
      <c r="CG27" s="686"/>
      <c r="CH27" s="686"/>
      <c r="CI27" s="686"/>
      <c r="CJ27" s="686"/>
      <c r="CK27" s="686"/>
      <c r="CL27" s="686"/>
      <c r="CM27" s="686"/>
      <c r="CN27" s="686"/>
      <c r="CO27" s="686"/>
      <c r="CP27" s="686"/>
      <c r="CQ27" s="687"/>
      <c r="CR27" s="642">
        <v>7938083</v>
      </c>
      <c r="CS27" s="661"/>
      <c r="CT27" s="661"/>
      <c r="CU27" s="661"/>
      <c r="CV27" s="661"/>
      <c r="CW27" s="661"/>
      <c r="CX27" s="661"/>
      <c r="CY27" s="662"/>
      <c r="CZ27" s="645">
        <v>18.399999999999999</v>
      </c>
      <c r="DA27" s="663"/>
      <c r="DB27" s="663"/>
      <c r="DC27" s="664"/>
      <c r="DD27" s="648">
        <v>1762971</v>
      </c>
      <c r="DE27" s="661"/>
      <c r="DF27" s="661"/>
      <c r="DG27" s="661"/>
      <c r="DH27" s="661"/>
      <c r="DI27" s="661"/>
      <c r="DJ27" s="661"/>
      <c r="DK27" s="662"/>
      <c r="DL27" s="648">
        <v>1759676</v>
      </c>
      <c r="DM27" s="661"/>
      <c r="DN27" s="661"/>
      <c r="DO27" s="661"/>
      <c r="DP27" s="661"/>
      <c r="DQ27" s="661"/>
      <c r="DR27" s="661"/>
      <c r="DS27" s="661"/>
      <c r="DT27" s="661"/>
      <c r="DU27" s="661"/>
      <c r="DV27" s="662"/>
      <c r="DW27" s="645">
        <v>9.6999999999999993</v>
      </c>
      <c r="DX27" s="663"/>
      <c r="DY27" s="663"/>
      <c r="DZ27" s="663"/>
      <c r="EA27" s="663"/>
      <c r="EB27" s="663"/>
      <c r="EC27" s="681"/>
    </row>
    <row r="28" spans="2:133" ht="11.25" customHeight="1" x14ac:dyDescent="0.15">
      <c r="B28" s="639" t="s">
        <v>301</v>
      </c>
      <c r="C28" s="640"/>
      <c r="D28" s="640"/>
      <c r="E28" s="640"/>
      <c r="F28" s="640"/>
      <c r="G28" s="640"/>
      <c r="H28" s="640"/>
      <c r="I28" s="640"/>
      <c r="J28" s="640"/>
      <c r="K28" s="640"/>
      <c r="L28" s="640"/>
      <c r="M28" s="640"/>
      <c r="N28" s="640"/>
      <c r="O28" s="640"/>
      <c r="P28" s="640"/>
      <c r="Q28" s="641"/>
      <c r="R28" s="642">
        <v>127504</v>
      </c>
      <c r="S28" s="643"/>
      <c r="T28" s="643"/>
      <c r="U28" s="643"/>
      <c r="V28" s="643"/>
      <c r="W28" s="643"/>
      <c r="X28" s="643"/>
      <c r="Y28" s="644"/>
      <c r="Z28" s="675">
        <v>0.3</v>
      </c>
      <c r="AA28" s="675"/>
      <c r="AB28" s="675"/>
      <c r="AC28" s="675"/>
      <c r="AD28" s="676">
        <v>719</v>
      </c>
      <c r="AE28" s="676"/>
      <c r="AF28" s="676"/>
      <c r="AG28" s="676"/>
      <c r="AH28" s="676"/>
      <c r="AI28" s="676"/>
      <c r="AJ28" s="676"/>
      <c r="AK28" s="676"/>
      <c r="AL28" s="645">
        <v>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302</v>
      </c>
      <c r="CE28" s="686"/>
      <c r="CF28" s="686"/>
      <c r="CG28" s="686"/>
      <c r="CH28" s="686"/>
      <c r="CI28" s="686"/>
      <c r="CJ28" s="686"/>
      <c r="CK28" s="686"/>
      <c r="CL28" s="686"/>
      <c r="CM28" s="686"/>
      <c r="CN28" s="686"/>
      <c r="CO28" s="686"/>
      <c r="CP28" s="686"/>
      <c r="CQ28" s="687"/>
      <c r="CR28" s="642">
        <v>2710994</v>
      </c>
      <c r="CS28" s="643"/>
      <c r="CT28" s="643"/>
      <c r="CU28" s="643"/>
      <c r="CV28" s="643"/>
      <c r="CW28" s="643"/>
      <c r="CX28" s="643"/>
      <c r="CY28" s="644"/>
      <c r="CZ28" s="645">
        <v>6.3</v>
      </c>
      <c r="DA28" s="663"/>
      <c r="DB28" s="663"/>
      <c r="DC28" s="664"/>
      <c r="DD28" s="648">
        <v>2710994</v>
      </c>
      <c r="DE28" s="643"/>
      <c r="DF28" s="643"/>
      <c r="DG28" s="643"/>
      <c r="DH28" s="643"/>
      <c r="DI28" s="643"/>
      <c r="DJ28" s="643"/>
      <c r="DK28" s="644"/>
      <c r="DL28" s="648">
        <v>2710994</v>
      </c>
      <c r="DM28" s="643"/>
      <c r="DN28" s="643"/>
      <c r="DO28" s="643"/>
      <c r="DP28" s="643"/>
      <c r="DQ28" s="643"/>
      <c r="DR28" s="643"/>
      <c r="DS28" s="643"/>
      <c r="DT28" s="643"/>
      <c r="DU28" s="643"/>
      <c r="DV28" s="644"/>
      <c r="DW28" s="645">
        <v>14.9</v>
      </c>
      <c r="DX28" s="663"/>
      <c r="DY28" s="663"/>
      <c r="DZ28" s="663"/>
      <c r="EA28" s="663"/>
      <c r="EB28" s="663"/>
      <c r="EC28" s="681"/>
    </row>
    <row r="29" spans="2:133" ht="11.25" customHeight="1" x14ac:dyDescent="0.15">
      <c r="B29" s="639" t="s">
        <v>303</v>
      </c>
      <c r="C29" s="640"/>
      <c r="D29" s="640"/>
      <c r="E29" s="640"/>
      <c r="F29" s="640"/>
      <c r="G29" s="640"/>
      <c r="H29" s="640"/>
      <c r="I29" s="640"/>
      <c r="J29" s="640"/>
      <c r="K29" s="640"/>
      <c r="L29" s="640"/>
      <c r="M29" s="640"/>
      <c r="N29" s="640"/>
      <c r="O29" s="640"/>
      <c r="P29" s="640"/>
      <c r="Q29" s="641"/>
      <c r="R29" s="642">
        <v>173386</v>
      </c>
      <c r="S29" s="643"/>
      <c r="T29" s="643"/>
      <c r="U29" s="643"/>
      <c r="V29" s="643"/>
      <c r="W29" s="643"/>
      <c r="X29" s="643"/>
      <c r="Y29" s="644"/>
      <c r="Z29" s="675">
        <v>0.4</v>
      </c>
      <c r="AA29" s="675"/>
      <c r="AB29" s="675"/>
      <c r="AC29" s="675"/>
      <c r="AD29" s="676">
        <v>16817</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9" t="s">
        <v>305</v>
      </c>
      <c r="CG29" s="686"/>
      <c r="CH29" s="686"/>
      <c r="CI29" s="686"/>
      <c r="CJ29" s="686"/>
      <c r="CK29" s="686"/>
      <c r="CL29" s="686"/>
      <c r="CM29" s="686"/>
      <c r="CN29" s="686"/>
      <c r="CO29" s="686"/>
      <c r="CP29" s="686"/>
      <c r="CQ29" s="687"/>
      <c r="CR29" s="642">
        <v>2710833</v>
      </c>
      <c r="CS29" s="661"/>
      <c r="CT29" s="661"/>
      <c r="CU29" s="661"/>
      <c r="CV29" s="661"/>
      <c r="CW29" s="661"/>
      <c r="CX29" s="661"/>
      <c r="CY29" s="662"/>
      <c r="CZ29" s="645">
        <v>6.3</v>
      </c>
      <c r="DA29" s="663"/>
      <c r="DB29" s="663"/>
      <c r="DC29" s="664"/>
      <c r="DD29" s="648">
        <v>2710833</v>
      </c>
      <c r="DE29" s="661"/>
      <c r="DF29" s="661"/>
      <c r="DG29" s="661"/>
      <c r="DH29" s="661"/>
      <c r="DI29" s="661"/>
      <c r="DJ29" s="661"/>
      <c r="DK29" s="662"/>
      <c r="DL29" s="648">
        <v>2710833</v>
      </c>
      <c r="DM29" s="661"/>
      <c r="DN29" s="661"/>
      <c r="DO29" s="661"/>
      <c r="DP29" s="661"/>
      <c r="DQ29" s="661"/>
      <c r="DR29" s="661"/>
      <c r="DS29" s="661"/>
      <c r="DT29" s="661"/>
      <c r="DU29" s="661"/>
      <c r="DV29" s="662"/>
      <c r="DW29" s="645">
        <v>14.9</v>
      </c>
      <c r="DX29" s="663"/>
      <c r="DY29" s="663"/>
      <c r="DZ29" s="663"/>
      <c r="EA29" s="663"/>
      <c r="EB29" s="663"/>
      <c r="EC29" s="681"/>
    </row>
    <row r="30" spans="2:133" ht="11.25" customHeight="1" x14ac:dyDescent="0.15">
      <c r="B30" s="639" t="s">
        <v>306</v>
      </c>
      <c r="C30" s="640"/>
      <c r="D30" s="640"/>
      <c r="E30" s="640"/>
      <c r="F30" s="640"/>
      <c r="G30" s="640"/>
      <c r="H30" s="640"/>
      <c r="I30" s="640"/>
      <c r="J30" s="640"/>
      <c r="K30" s="640"/>
      <c r="L30" s="640"/>
      <c r="M30" s="640"/>
      <c r="N30" s="640"/>
      <c r="O30" s="640"/>
      <c r="P30" s="640"/>
      <c r="Q30" s="641"/>
      <c r="R30" s="642">
        <v>44272</v>
      </c>
      <c r="S30" s="643"/>
      <c r="T30" s="643"/>
      <c r="U30" s="643"/>
      <c r="V30" s="643"/>
      <c r="W30" s="643"/>
      <c r="X30" s="643"/>
      <c r="Y30" s="644"/>
      <c r="Z30" s="675">
        <v>0.1</v>
      </c>
      <c r="AA30" s="675"/>
      <c r="AB30" s="675"/>
      <c r="AC30" s="675"/>
      <c r="AD30" s="676">
        <v>1488</v>
      </c>
      <c r="AE30" s="676"/>
      <c r="AF30" s="676"/>
      <c r="AG30" s="676"/>
      <c r="AH30" s="676"/>
      <c r="AI30" s="676"/>
      <c r="AJ30" s="676"/>
      <c r="AK30" s="676"/>
      <c r="AL30" s="645">
        <v>0</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3"/>
      <c r="CE30" s="734"/>
      <c r="CF30" s="689" t="s">
        <v>309</v>
      </c>
      <c r="CG30" s="686"/>
      <c r="CH30" s="686"/>
      <c r="CI30" s="686"/>
      <c r="CJ30" s="686"/>
      <c r="CK30" s="686"/>
      <c r="CL30" s="686"/>
      <c r="CM30" s="686"/>
      <c r="CN30" s="686"/>
      <c r="CO30" s="686"/>
      <c r="CP30" s="686"/>
      <c r="CQ30" s="687"/>
      <c r="CR30" s="642">
        <v>2546044</v>
      </c>
      <c r="CS30" s="643"/>
      <c r="CT30" s="643"/>
      <c r="CU30" s="643"/>
      <c r="CV30" s="643"/>
      <c r="CW30" s="643"/>
      <c r="CX30" s="643"/>
      <c r="CY30" s="644"/>
      <c r="CZ30" s="645">
        <v>5.9</v>
      </c>
      <c r="DA30" s="663"/>
      <c r="DB30" s="663"/>
      <c r="DC30" s="664"/>
      <c r="DD30" s="648">
        <v>2546044</v>
      </c>
      <c r="DE30" s="643"/>
      <c r="DF30" s="643"/>
      <c r="DG30" s="643"/>
      <c r="DH30" s="643"/>
      <c r="DI30" s="643"/>
      <c r="DJ30" s="643"/>
      <c r="DK30" s="644"/>
      <c r="DL30" s="648">
        <v>2546044</v>
      </c>
      <c r="DM30" s="643"/>
      <c r="DN30" s="643"/>
      <c r="DO30" s="643"/>
      <c r="DP30" s="643"/>
      <c r="DQ30" s="643"/>
      <c r="DR30" s="643"/>
      <c r="DS30" s="643"/>
      <c r="DT30" s="643"/>
      <c r="DU30" s="643"/>
      <c r="DV30" s="644"/>
      <c r="DW30" s="645">
        <v>14</v>
      </c>
      <c r="DX30" s="663"/>
      <c r="DY30" s="663"/>
      <c r="DZ30" s="663"/>
      <c r="EA30" s="663"/>
      <c r="EB30" s="663"/>
      <c r="EC30" s="681"/>
    </row>
    <row r="31" spans="2:133" ht="11.25" customHeight="1" x14ac:dyDescent="0.15">
      <c r="B31" s="639" t="s">
        <v>310</v>
      </c>
      <c r="C31" s="640"/>
      <c r="D31" s="640"/>
      <c r="E31" s="640"/>
      <c r="F31" s="640"/>
      <c r="G31" s="640"/>
      <c r="H31" s="640"/>
      <c r="I31" s="640"/>
      <c r="J31" s="640"/>
      <c r="K31" s="640"/>
      <c r="L31" s="640"/>
      <c r="M31" s="640"/>
      <c r="N31" s="640"/>
      <c r="O31" s="640"/>
      <c r="P31" s="640"/>
      <c r="Q31" s="641"/>
      <c r="R31" s="642">
        <v>13060437</v>
      </c>
      <c r="S31" s="643"/>
      <c r="T31" s="643"/>
      <c r="U31" s="643"/>
      <c r="V31" s="643"/>
      <c r="W31" s="643"/>
      <c r="X31" s="643"/>
      <c r="Y31" s="644"/>
      <c r="Z31" s="675">
        <v>28.8</v>
      </c>
      <c r="AA31" s="675"/>
      <c r="AB31" s="675"/>
      <c r="AC31" s="675"/>
      <c r="AD31" s="676" t="s">
        <v>234</v>
      </c>
      <c r="AE31" s="676"/>
      <c r="AF31" s="676"/>
      <c r="AG31" s="676"/>
      <c r="AH31" s="676"/>
      <c r="AI31" s="676"/>
      <c r="AJ31" s="676"/>
      <c r="AK31" s="676"/>
      <c r="AL31" s="645" t="s">
        <v>234</v>
      </c>
      <c r="AM31" s="646"/>
      <c r="AN31" s="646"/>
      <c r="AO31" s="677"/>
      <c r="AP31" s="717" t="s">
        <v>311</v>
      </c>
      <c r="AQ31" s="718"/>
      <c r="AR31" s="718"/>
      <c r="AS31" s="718"/>
      <c r="AT31" s="723" t="s">
        <v>312</v>
      </c>
      <c r="AU31" s="231"/>
      <c r="AV31" s="231"/>
      <c r="AW31" s="231"/>
      <c r="AX31" s="710" t="s">
        <v>187</v>
      </c>
      <c r="AY31" s="711"/>
      <c r="AZ31" s="711"/>
      <c r="BA31" s="711"/>
      <c r="BB31" s="711"/>
      <c r="BC31" s="711"/>
      <c r="BD31" s="711"/>
      <c r="BE31" s="711"/>
      <c r="BF31" s="712"/>
      <c r="BG31" s="713">
        <v>98.9</v>
      </c>
      <c r="BH31" s="714"/>
      <c r="BI31" s="714"/>
      <c r="BJ31" s="714"/>
      <c r="BK31" s="714"/>
      <c r="BL31" s="714"/>
      <c r="BM31" s="715">
        <v>96.1</v>
      </c>
      <c r="BN31" s="714"/>
      <c r="BO31" s="714"/>
      <c r="BP31" s="714"/>
      <c r="BQ31" s="716"/>
      <c r="BR31" s="713">
        <v>99.2</v>
      </c>
      <c r="BS31" s="714"/>
      <c r="BT31" s="714"/>
      <c r="BU31" s="714"/>
      <c r="BV31" s="714"/>
      <c r="BW31" s="714"/>
      <c r="BX31" s="715">
        <v>95.9</v>
      </c>
      <c r="BY31" s="714"/>
      <c r="BZ31" s="714"/>
      <c r="CA31" s="714"/>
      <c r="CB31" s="716"/>
      <c r="CD31" s="733"/>
      <c r="CE31" s="734"/>
      <c r="CF31" s="689" t="s">
        <v>313</v>
      </c>
      <c r="CG31" s="686"/>
      <c r="CH31" s="686"/>
      <c r="CI31" s="686"/>
      <c r="CJ31" s="686"/>
      <c r="CK31" s="686"/>
      <c r="CL31" s="686"/>
      <c r="CM31" s="686"/>
      <c r="CN31" s="686"/>
      <c r="CO31" s="686"/>
      <c r="CP31" s="686"/>
      <c r="CQ31" s="687"/>
      <c r="CR31" s="642">
        <v>164789</v>
      </c>
      <c r="CS31" s="661"/>
      <c r="CT31" s="661"/>
      <c r="CU31" s="661"/>
      <c r="CV31" s="661"/>
      <c r="CW31" s="661"/>
      <c r="CX31" s="661"/>
      <c r="CY31" s="662"/>
      <c r="CZ31" s="645">
        <v>0.4</v>
      </c>
      <c r="DA31" s="663"/>
      <c r="DB31" s="663"/>
      <c r="DC31" s="664"/>
      <c r="DD31" s="648">
        <v>164789</v>
      </c>
      <c r="DE31" s="661"/>
      <c r="DF31" s="661"/>
      <c r="DG31" s="661"/>
      <c r="DH31" s="661"/>
      <c r="DI31" s="661"/>
      <c r="DJ31" s="661"/>
      <c r="DK31" s="662"/>
      <c r="DL31" s="648">
        <v>164789</v>
      </c>
      <c r="DM31" s="661"/>
      <c r="DN31" s="661"/>
      <c r="DO31" s="661"/>
      <c r="DP31" s="661"/>
      <c r="DQ31" s="661"/>
      <c r="DR31" s="661"/>
      <c r="DS31" s="661"/>
      <c r="DT31" s="661"/>
      <c r="DU31" s="661"/>
      <c r="DV31" s="662"/>
      <c r="DW31" s="645">
        <v>0.9</v>
      </c>
      <c r="DX31" s="663"/>
      <c r="DY31" s="663"/>
      <c r="DZ31" s="663"/>
      <c r="EA31" s="663"/>
      <c r="EB31" s="663"/>
      <c r="EC31" s="681"/>
    </row>
    <row r="32" spans="2:133" ht="11.25" customHeight="1" x14ac:dyDescent="0.15">
      <c r="B32" s="706" t="s">
        <v>314</v>
      </c>
      <c r="C32" s="707"/>
      <c r="D32" s="707"/>
      <c r="E32" s="707"/>
      <c r="F32" s="707"/>
      <c r="G32" s="707"/>
      <c r="H32" s="707"/>
      <c r="I32" s="707"/>
      <c r="J32" s="707"/>
      <c r="K32" s="707"/>
      <c r="L32" s="707"/>
      <c r="M32" s="707"/>
      <c r="N32" s="707"/>
      <c r="O32" s="707"/>
      <c r="P32" s="707"/>
      <c r="Q32" s="708"/>
      <c r="R32" s="642" t="s">
        <v>234</v>
      </c>
      <c r="S32" s="643"/>
      <c r="T32" s="643"/>
      <c r="U32" s="643"/>
      <c r="V32" s="643"/>
      <c r="W32" s="643"/>
      <c r="X32" s="643"/>
      <c r="Y32" s="644"/>
      <c r="Z32" s="675" t="s">
        <v>234</v>
      </c>
      <c r="AA32" s="675"/>
      <c r="AB32" s="675"/>
      <c r="AC32" s="675"/>
      <c r="AD32" s="676" t="s">
        <v>129</v>
      </c>
      <c r="AE32" s="676"/>
      <c r="AF32" s="676"/>
      <c r="AG32" s="676"/>
      <c r="AH32" s="676"/>
      <c r="AI32" s="676"/>
      <c r="AJ32" s="676"/>
      <c r="AK32" s="676"/>
      <c r="AL32" s="645" t="s">
        <v>129</v>
      </c>
      <c r="AM32" s="646"/>
      <c r="AN32" s="646"/>
      <c r="AO32" s="677"/>
      <c r="AP32" s="719"/>
      <c r="AQ32" s="720"/>
      <c r="AR32" s="720"/>
      <c r="AS32" s="720"/>
      <c r="AT32" s="724"/>
      <c r="AU32" s="230" t="s">
        <v>315</v>
      </c>
      <c r="AV32" s="230"/>
      <c r="AW32" s="230"/>
      <c r="AX32" s="639" t="s">
        <v>316</v>
      </c>
      <c r="AY32" s="640"/>
      <c r="AZ32" s="640"/>
      <c r="BA32" s="640"/>
      <c r="BB32" s="640"/>
      <c r="BC32" s="640"/>
      <c r="BD32" s="640"/>
      <c r="BE32" s="640"/>
      <c r="BF32" s="641"/>
      <c r="BG32" s="726">
        <v>99.4</v>
      </c>
      <c r="BH32" s="661"/>
      <c r="BI32" s="661"/>
      <c r="BJ32" s="661"/>
      <c r="BK32" s="661"/>
      <c r="BL32" s="661"/>
      <c r="BM32" s="646">
        <v>97.7</v>
      </c>
      <c r="BN32" s="727"/>
      <c r="BO32" s="727"/>
      <c r="BP32" s="727"/>
      <c r="BQ32" s="685"/>
      <c r="BR32" s="726">
        <v>99.5</v>
      </c>
      <c r="BS32" s="661"/>
      <c r="BT32" s="661"/>
      <c r="BU32" s="661"/>
      <c r="BV32" s="661"/>
      <c r="BW32" s="661"/>
      <c r="BX32" s="646">
        <v>97.1</v>
      </c>
      <c r="BY32" s="727"/>
      <c r="BZ32" s="727"/>
      <c r="CA32" s="727"/>
      <c r="CB32" s="685"/>
      <c r="CD32" s="735"/>
      <c r="CE32" s="736"/>
      <c r="CF32" s="689" t="s">
        <v>317</v>
      </c>
      <c r="CG32" s="686"/>
      <c r="CH32" s="686"/>
      <c r="CI32" s="686"/>
      <c r="CJ32" s="686"/>
      <c r="CK32" s="686"/>
      <c r="CL32" s="686"/>
      <c r="CM32" s="686"/>
      <c r="CN32" s="686"/>
      <c r="CO32" s="686"/>
      <c r="CP32" s="686"/>
      <c r="CQ32" s="687"/>
      <c r="CR32" s="642">
        <v>161</v>
      </c>
      <c r="CS32" s="643"/>
      <c r="CT32" s="643"/>
      <c r="CU32" s="643"/>
      <c r="CV32" s="643"/>
      <c r="CW32" s="643"/>
      <c r="CX32" s="643"/>
      <c r="CY32" s="644"/>
      <c r="CZ32" s="645">
        <v>0</v>
      </c>
      <c r="DA32" s="663"/>
      <c r="DB32" s="663"/>
      <c r="DC32" s="664"/>
      <c r="DD32" s="648">
        <v>161</v>
      </c>
      <c r="DE32" s="643"/>
      <c r="DF32" s="643"/>
      <c r="DG32" s="643"/>
      <c r="DH32" s="643"/>
      <c r="DI32" s="643"/>
      <c r="DJ32" s="643"/>
      <c r="DK32" s="644"/>
      <c r="DL32" s="648">
        <v>161</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318</v>
      </c>
      <c r="C33" s="640"/>
      <c r="D33" s="640"/>
      <c r="E33" s="640"/>
      <c r="F33" s="640"/>
      <c r="G33" s="640"/>
      <c r="H33" s="640"/>
      <c r="I33" s="640"/>
      <c r="J33" s="640"/>
      <c r="K33" s="640"/>
      <c r="L33" s="640"/>
      <c r="M33" s="640"/>
      <c r="N33" s="640"/>
      <c r="O33" s="640"/>
      <c r="P33" s="640"/>
      <c r="Q33" s="641"/>
      <c r="R33" s="642">
        <v>3571727</v>
      </c>
      <c r="S33" s="643"/>
      <c r="T33" s="643"/>
      <c r="U33" s="643"/>
      <c r="V33" s="643"/>
      <c r="W33" s="643"/>
      <c r="X33" s="643"/>
      <c r="Y33" s="644"/>
      <c r="Z33" s="675">
        <v>7.9</v>
      </c>
      <c r="AA33" s="675"/>
      <c r="AB33" s="675"/>
      <c r="AC33" s="675"/>
      <c r="AD33" s="676" t="s">
        <v>129</v>
      </c>
      <c r="AE33" s="676"/>
      <c r="AF33" s="676"/>
      <c r="AG33" s="676"/>
      <c r="AH33" s="676"/>
      <c r="AI33" s="676"/>
      <c r="AJ33" s="676"/>
      <c r="AK33" s="676"/>
      <c r="AL33" s="645" t="s">
        <v>129</v>
      </c>
      <c r="AM33" s="646"/>
      <c r="AN33" s="646"/>
      <c r="AO33" s="677"/>
      <c r="AP33" s="721"/>
      <c r="AQ33" s="722"/>
      <c r="AR33" s="722"/>
      <c r="AS33" s="722"/>
      <c r="AT33" s="725"/>
      <c r="AU33" s="232"/>
      <c r="AV33" s="232"/>
      <c r="AW33" s="232"/>
      <c r="AX33" s="623" t="s">
        <v>319</v>
      </c>
      <c r="AY33" s="624"/>
      <c r="AZ33" s="624"/>
      <c r="BA33" s="624"/>
      <c r="BB33" s="624"/>
      <c r="BC33" s="624"/>
      <c r="BD33" s="624"/>
      <c r="BE33" s="624"/>
      <c r="BF33" s="625"/>
      <c r="BG33" s="709">
        <v>98</v>
      </c>
      <c r="BH33" s="627"/>
      <c r="BI33" s="627"/>
      <c r="BJ33" s="627"/>
      <c r="BK33" s="627"/>
      <c r="BL33" s="627"/>
      <c r="BM33" s="669">
        <v>93.8</v>
      </c>
      <c r="BN33" s="627"/>
      <c r="BO33" s="627"/>
      <c r="BP33" s="627"/>
      <c r="BQ33" s="671"/>
      <c r="BR33" s="709">
        <v>98.7</v>
      </c>
      <c r="BS33" s="627"/>
      <c r="BT33" s="627"/>
      <c r="BU33" s="627"/>
      <c r="BV33" s="627"/>
      <c r="BW33" s="627"/>
      <c r="BX33" s="669">
        <v>93.9</v>
      </c>
      <c r="BY33" s="627"/>
      <c r="BZ33" s="627"/>
      <c r="CA33" s="627"/>
      <c r="CB33" s="671"/>
      <c r="CD33" s="689" t="s">
        <v>320</v>
      </c>
      <c r="CE33" s="686"/>
      <c r="CF33" s="686"/>
      <c r="CG33" s="686"/>
      <c r="CH33" s="686"/>
      <c r="CI33" s="686"/>
      <c r="CJ33" s="686"/>
      <c r="CK33" s="686"/>
      <c r="CL33" s="686"/>
      <c r="CM33" s="686"/>
      <c r="CN33" s="686"/>
      <c r="CO33" s="686"/>
      <c r="CP33" s="686"/>
      <c r="CQ33" s="687"/>
      <c r="CR33" s="642">
        <v>21625727</v>
      </c>
      <c r="CS33" s="661"/>
      <c r="CT33" s="661"/>
      <c r="CU33" s="661"/>
      <c r="CV33" s="661"/>
      <c r="CW33" s="661"/>
      <c r="CX33" s="661"/>
      <c r="CY33" s="662"/>
      <c r="CZ33" s="645">
        <v>50.2</v>
      </c>
      <c r="DA33" s="663"/>
      <c r="DB33" s="663"/>
      <c r="DC33" s="664"/>
      <c r="DD33" s="648">
        <v>12563882</v>
      </c>
      <c r="DE33" s="661"/>
      <c r="DF33" s="661"/>
      <c r="DG33" s="661"/>
      <c r="DH33" s="661"/>
      <c r="DI33" s="661"/>
      <c r="DJ33" s="661"/>
      <c r="DK33" s="662"/>
      <c r="DL33" s="648">
        <v>8917168</v>
      </c>
      <c r="DM33" s="661"/>
      <c r="DN33" s="661"/>
      <c r="DO33" s="661"/>
      <c r="DP33" s="661"/>
      <c r="DQ33" s="661"/>
      <c r="DR33" s="661"/>
      <c r="DS33" s="661"/>
      <c r="DT33" s="661"/>
      <c r="DU33" s="661"/>
      <c r="DV33" s="662"/>
      <c r="DW33" s="645">
        <v>49.1</v>
      </c>
      <c r="DX33" s="663"/>
      <c r="DY33" s="663"/>
      <c r="DZ33" s="663"/>
      <c r="EA33" s="663"/>
      <c r="EB33" s="663"/>
      <c r="EC33" s="681"/>
    </row>
    <row r="34" spans="2:133" ht="11.25" customHeight="1" x14ac:dyDescent="0.15">
      <c r="B34" s="639" t="s">
        <v>321</v>
      </c>
      <c r="C34" s="640"/>
      <c r="D34" s="640"/>
      <c r="E34" s="640"/>
      <c r="F34" s="640"/>
      <c r="G34" s="640"/>
      <c r="H34" s="640"/>
      <c r="I34" s="640"/>
      <c r="J34" s="640"/>
      <c r="K34" s="640"/>
      <c r="L34" s="640"/>
      <c r="M34" s="640"/>
      <c r="N34" s="640"/>
      <c r="O34" s="640"/>
      <c r="P34" s="640"/>
      <c r="Q34" s="641"/>
      <c r="R34" s="642">
        <v>117296</v>
      </c>
      <c r="S34" s="643"/>
      <c r="T34" s="643"/>
      <c r="U34" s="643"/>
      <c r="V34" s="643"/>
      <c r="W34" s="643"/>
      <c r="X34" s="643"/>
      <c r="Y34" s="644"/>
      <c r="Z34" s="675">
        <v>0.3</v>
      </c>
      <c r="AA34" s="675"/>
      <c r="AB34" s="675"/>
      <c r="AC34" s="675"/>
      <c r="AD34" s="676" t="s">
        <v>129</v>
      </c>
      <c r="AE34" s="676"/>
      <c r="AF34" s="676"/>
      <c r="AG34" s="676"/>
      <c r="AH34" s="676"/>
      <c r="AI34" s="676"/>
      <c r="AJ34" s="676"/>
      <c r="AK34" s="676"/>
      <c r="AL34" s="645" t="s">
        <v>129</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322</v>
      </c>
      <c r="CE34" s="686"/>
      <c r="CF34" s="686"/>
      <c r="CG34" s="686"/>
      <c r="CH34" s="686"/>
      <c r="CI34" s="686"/>
      <c r="CJ34" s="686"/>
      <c r="CK34" s="686"/>
      <c r="CL34" s="686"/>
      <c r="CM34" s="686"/>
      <c r="CN34" s="686"/>
      <c r="CO34" s="686"/>
      <c r="CP34" s="686"/>
      <c r="CQ34" s="687"/>
      <c r="CR34" s="642">
        <v>4178719</v>
      </c>
      <c r="CS34" s="643"/>
      <c r="CT34" s="643"/>
      <c r="CU34" s="643"/>
      <c r="CV34" s="643"/>
      <c r="CW34" s="643"/>
      <c r="CX34" s="643"/>
      <c r="CY34" s="644"/>
      <c r="CZ34" s="645">
        <v>9.6999999999999993</v>
      </c>
      <c r="DA34" s="663"/>
      <c r="DB34" s="663"/>
      <c r="DC34" s="664"/>
      <c r="DD34" s="648">
        <v>2637516</v>
      </c>
      <c r="DE34" s="643"/>
      <c r="DF34" s="643"/>
      <c r="DG34" s="643"/>
      <c r="DH34" s="643"/>
      <c r="DI34" s="643"/>
      <c r="DJ34" s="643"/>
      <c r="DK34" s="644"/>
      <c r="DL34" s="648">
        <v>1705674</v>
      </c>
      <c r="DM34" s="643"/>
      <c r="DN34" s="643"/>
      <c r="DO34" s="643"/>
      <c r="DP34" s="643"/>
      <c r="DQ34" s="643"/>
      <c r="DR34" s="643"/>
      <c r="DS34" s="643"/>
      <c r="DT34" s="643"/>
      <c r="DU34" s="643"/>
      <c r="DV34" s="644"/>
      <c r="DW34" s="645">
        <v>9.4</v>
      </c>
      <c r="DX34" s="663"/>
      <c r="DY34" s="663"/>
      <c r="DZ34" s="663"/>
      <c r="EA34" s="663"/>
      <c r="EB34" s="663"/>
      <c r="EC34" s="681"/>
    </row>
    <row r="35" spans="2:133" ht="11.25" customHeight="1" x14ac:dyDescent="0.15">
      <c r="B35" s="639" t="s">
        <v>323</v>
      </c>
      <c r="C35" s="640"/>
      <c r="D35" s="640"/>
      <c r="E35" s="640"/>
      <c r="F35" s="640"/>
      <c r="G35" s="640"/>
      <c r="H35" s="640"/>
      <c r="I35" s="640"/>
      <c r="J35" s="640"/>
      <c r="K35" s="640"/>
      <c r="L35" s="640"/>
      <c r="M35" s="640"/>
      <c r="N35" s="640"/>
      <c r="O35" s="640"/>
      <c r="P35" s="640"/>
      <c r="Q35" s="641"/>
      <c r="R35" s="642">
        <v>47400</v>
      </c>
      <c r="S35" s="643"/>
      <c r="T35" s="643"/>
      <c r="U35" s="643"/>
      <c r="V35" s="643"/>
      <c r="W35" s="643"/>
      <c r="X35" s="643"/>
      <c r="Y35" s="644"/>
      <c r="Z35" s="675">
        <v>0.1</v>
      </c>
      <c r="AA35" s="675"/>
      <c r="AB35" s="675"/>
      <c r="AC35" s="675"/>
      <c r="AD35" s="676" t="s">
        <v>129</v>
      </c>
      <c r="AE35" s="676"/>
      <c r="AF35" s="676"/>
      <c r="AG35" s="676"/>
      <c r="AH35" s="676"/>
      <c r="AI35" s="676"/>
      <c r="AJ35" s="676"/>
      <c r="AK35" s="676"/>
      <c r="AL35" s="645" t="s">
        <v>234</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326</v>
      </c>
      <c r="CE35" s="686"/>
      <c r="CF35" s="686"/>
      <c r="CG35" s="686"/>
      <c r="CH35" s="686"/>
      <c r="CI35" s="686"/>
      <c r="CJ35" s="686"/>
      <c r="CK35" s="686"/>
      <c r="CL35" s="686"/>
      <c r="CM35" s="686"/>
      <c r="CN35" s="686"/>
      <c r="CO35" s="686"/>
      <c r="CP35" s="686"/>
      <c r="CQ35" s="687"/>
      <c r="CR35" s="642">
        <v>1090432</v>
      </c>
      <c r="CS35" s="661"/>
      <c r="CT35" s="661"/>
      <c r="CU35" s="661"/>
      <c r="CV35" s="661"/>
      <c r="CW35" s="661"/>
      <c r="CX35" s="661"/>
      <c r="CY35" s="662"/>
      <c r="CZ35" s="645">
        <v>2.5</v>
      </c>
      <c r="DA35" s="663"/>
      <c r="DB35" s="663"/>
      <c r="DC35" s="664"/>
      <c r="DD35" s="648">
        <v>909692</v>
      </c>
      <c r="DE35" s="661"/>
      <c r="DF35" s="661"/>
      <c r="DG35" s="661"/>
      <c r="DH35" s="661"/>
      <c r="DI35" s="661"/>
      <c r="DJ35" s="661"/>
      <c r="DK35" s="662"/>
      <c r="DL35" s="648">
        <v>838392</v>
      </c>
      <c r="DM35" s="661"/>
      <c r="DN35" s="661"/>
      <c r="DO35" s="661"/>
      <c r="DP35" s="661"/>
      <c r="DQ35" s="661"/>
      <c r="DR35" s="661"/>
      <c r="DS35" s="661"/>
      <c r="DT35" s="661"/>
      <c r="DU35" s="661"/>
      <c r="DV35" s="662"/>
      <c r="DW35" s="645">
        <v>4.5999999999999996</v>
      </c>
      <c r="DX35" s="663"/>
      <c r="DY35" s="663"/>
      <c r="DZ35" s="663"/>
      <c r="EA35" s="663"/>
      <c r="EB35" s="663"/>
      <c r="EC35" s="681"/>
    </row>
    <row r="36" spans="2:133" ht="11.25" customHeight="1" x14ac:dyDescent="0.15">
      <c r="B36" s="639" t="s">
        <v>327</v>
      </c>
      <c r="C36" s="640"/>
      <c r="D36" s="640"/>
      <c r="E36" s="640"/>
      <c r="F36" s="640"/>
      <c r="G36" s="640"/>
      <c r="H36" s="640"/>
      <c r="I36" s="640"/>
      <c r="J36" s="640"/>
      <c r="K36" s="640"/>
      <c r="L36" s="640"/>
      <c r="M36" s="640"/>
      <c r="N36" s="640"/>
      <c r="O36" s="640"/>
      <c r="P36" s="640"/>
      <c r="Q36" s="641"/>
      <c r="R36" s="642">
        <v>2636909</v>
      </c>
      <c r="S36" s="643"/>
      <c r="T36" s="643"/>
      <c r="U36" s="643"/>
      <c r="V36" s="643"/>
      <c r="W36" s="643"/>
      <c r="X36" s="643"/>
      <c r="Y36" s="644"/>
      <c r="Z36" s="675">
        <v>5.8</v>
      </c>
      <c r="AA36" s="675"/>
      <c r="AB36" s="675"/>
      <c r="AC36" s="675"/>
      <c r="AD36" s="676" t="s">
        <v>129</v>
      </c>
      <c r="AE36" s="676"/>
      <c r="AF36" s="676"/>
      <c r="AG36" s="676"/>
      <c r="AH36" s="676"/>
      <c r="AI36" s="676"/>
      <c r="AJ36" s="676"/>
      <c r="AK36" s="676"/>
      <c r="AL36" s="645" t="s">
        <v>234</v>
      </c>
      <c r="AM36" s="646"/>
      <c r="AN36" s="646"/>
      <c r="AO36" s="677"/>
      <c r="AP36" s="235"/>
      <c r="AQ36" s="694" t="s">
        <v>328</v>
      </c>
      <c r="AR36" s="695"/>
      <c r="AS36" s="695"/>
      <c r="AT36" s="695"/>
      <c r="AU36" s="695"/>
      <c r="AV36" s="695"/>
      <c r="AW36" s="695"/>
      <c r="AX36" s="695"/>
      <c r="AY36" s="696"/>
      <c r="AZ36" s="697">
        <v>5036940</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195676</v>
      </c>
      <c r="BW36" s="698"/>
      <c r="BX36" s="698"/>
      <c r="BY36" s="698"/>
      <c r="BZ36" s="698"/>
      <c r="CA36" s="698"/>
      <c r="CB36" s="699"/>
      <c r="CD36" s="689" t="s">
        <v>330</v>
      </c>
      <c r="CE36" s="686"/>
      <c r="CF36" s="686"/>
      <c r="CG36" s="686"/>
      <c r="CH36" s="686"/>
      <c r="CI36" s="686"/>
      <c r="CJ36" s="686"/>
      <c r="CK36" s="686"/>
      <c r="CL36" s="686"/>
      <c r="CM36" s="686"/>
      <c r="CN36" s="686"/>
      <c r="CO36" s="686"/>
      <c r="CP36" s="686"/>
      <c r="CQ36" s="687"/>
      <c r="CR36" s="642">
        <v>12393802</v>
      </c>
      <c r="CS36" s="643"/>
      <c r="CT36" s="643"/>
      <c r="CU36" s="643"/>
      <c r="CV36" s="643"/>
      <c r="CW36" s="643"/>
      <c r="CX36" s="643"/>
      <c r="CY36" s="644"/>
      <c r="CZ36" s="645">
        <v>28.8</v>
      </c>
      <c r="DA36" s="663"/>
      <c r="DB36" s="663"/>
      <c r="DC36" s="664"/>
      <c r="DD36" s="648">
        <v>5704406</v>
      </c>
      <c r="DE36" s="643"/>
      <c r="DF36" s="643"/>
      <c r="DG36" s="643"/>
      <c r="DH36" s="643"/>
      <c r="DI36" s="643"/>
      <c r="DJ36" s="643"/>
      <c r="DK36" s="644"/>
      <c r="DL36" s="648">
        <v>4448553</v>
      </c>
      <c r="DM36" s="643"/>
      <c r="DN36" s="643"/>
      <c r="DO36" s="643"/>
      <c r="DP36" s="643"/>
      <c r="DQ36" s="643"/>
      <c r="DR36" s="643"/>
      <c r="DS36" s="643"/>
      <c r="DT36" s="643"/>
      <c r="DU36" s="643"/>
      <c r="DV36" s="644"/>
      <c r="DW36" s="645">
        <v>24.5</v>
      </c>
      <c r="DX36" s="663"/>
      <c r="DY36" s="663"/>
      <c r="DZ36" s="663"/>
      <c r="EA36" s="663"/>
      <c r="EB36" s="663"/>
      <c r="EC36" s="681"/>
    </row>
    <row r="37" spans="2:133" ht="11.25" customHeight="1" x14ac:dyDescent="0.15">
      <c r="B37" s="639" t="s">
        <v>331</v>
      </c>
      <c r="C37" s="640"/>
      <c r="D37" s="640"/>
      <c r="E37" s="640"/>
      <c r="F37" s="640"/>
      <c r="G37" s="640"/>
      <c r="H37" s="640"/>
      <c r="I37" s="640"/>
      <c r="J37" s="640"/>
      <c r="K37" s="640"/>
      <c r="L37" s="640"/>
      <c r="M37" s="640"/>
      <c r="N37" s="640"/>
      <c r="O37" s="640"/>
      <c r="P37" s="640"/>
      <c r="Q37" s="641"/>
      <c r="R37" s="642">
        <v>424134</v>
      </c>
      <c r="S37" s="643"/>
      <c r="T37" s="643"/>
      <c r="U37" s="643"/>
      <c r="V37" s="643"/>
      <c r="W37" s="643"/>
      <c r="X37" s="643"/>
      <c r="Y37" s="644"/>
      <c r="Z37" s="675">
        <v>0.9</v>
      </c>
      <c r="AA37" s="675"/>
      <c r="AB37" s="675"/>
      <c r="AC37" s="675"/>
      <c r="AD37" s="676" t="s">
        <v>129</v>
      </c>
      <c r="AE37" s="676"/>
      <c r="AF37" s="676"/>
      <c r="AG37" s="676"/>
      <c r="AH37" s="676"/>
      <c r="AI37" s="676"/>
      <c r="AJ37" s="676"/>
      <c r="AK37" s="676"/>
      <c r="AL37" s="645" t="s">
        <v>234</v>
      </c>
      <c r="AM37" s="646"/>
      <c r="AN37" s="646"/>
      <c r="AO37" s="677"/>
      <c r="AQ37" s="682" t="s">
        <v>332</v>
      </c>
      <c r="AR37" s="683"/>
      <c r="AS37" s="683"/>
      <c r="AT37" s="683"/>
      <c r="AU37" s="683"/>
      <c r="AV37" s="683"/>
      <c r="AW37" s="683"/>
      <c r="AX37" s="683"/>
      <c r="AY37" s="684"/>
      <c r="AZ37" s="642">
        <v>1244857</v>
      </c>
      <c r="BA37" s="643"/>
      <c r="BB37" s="643"/>
      <c r="BC37" s="643"/>
      <c r="BD37" s="661"/>
      <c r="BE37" s="661"/>
      <c r="BF37" s="685"/>
      <c r="BG37" s="689" t="s">
        <v>333</v>
      </c>
      <c r="BH37" s="686"/>
      <c r="BI37" s="686"/>
      <c r="BJ37" s="686"/>
      <c r="BK37" s="686"/>
      <c r="BL37" s="686"/>
      <c r="BM37" s="686"/>
      <c r="BN37" s="686"/>
      <c r="BO37" s="686"/>
      <c r="BP37" s="686"/>
      <c r="BQ37" s="686"/>
      <c r="BR37" s="686"/>
      <c r="BS37" s="686"/>
      <c r="BT37" s="686"/>
      <c r="BU37" s="687"/>
      <c r="BV37" s="642">
        <v>122486</v>
      </c>
      <c r="BW37" s="643"/>
      <c r="BX37" s="643"/>
      <c r="BY37" s="643"/>
      <c r="BZ37" s="643"/>
      <c r="CA37" s="643"/>
      <c r="CB37" s="688"/>
      <c r="CD37" s="689" t="s">
        <v>334</v>
      </c>
      <c r="CE37" s="686"/>
      <c r="CF37" s="686"/>
      <c r="CG37" s="686"/>
      <c r="CH37" s="686"/>
      <c r="CI37" s="686"/>
      <c r="CJ37" s="686"/>
      <c r="CK37" s="686"/>
      <c r="CL37" s="686"/>
      <c r="CM37" s="686"/>
      <c r="CN37" s="686"/>
      <c r="CO37" s="686"/>
      <c r="CP37" s="686"/>
      <c r="CQ37" s="687"/>
      <c r="CR37" s="642">
        <v>2516523</v>
      </c>
      <c r="CS37" s="661"/>
      <c r="CT37" s="661"/>
      <c r="CU37" s="661"/>
      <c r="CV37" s="661"/>
      <c r="CW37" s="661"/>
      <c r="CX37" s="661"/>
      <c r="CY37" s="662"/>
      <c r="CZ37" s="645">
        <v>5.8</v>
      </c>
      <c r="DA37" s="663"/>
      <c r="DB37" s="663"/>
      <c r="DC37" s="664"/>
      <c r="DD37" s="648">
        <v>2388842</v>
      </c>
      <c r="DE37" s="661"/>
      <c r="DF37" s="661"/>
      <c r="DG37" s="661"/>
      <c r="DH37" s="661"/>
      <c r="DI37" s="661"/>
      <c r="DJ37" s="661"/>
      <c r="DK37" s="662"/>
      <c r="DL37" s="648">
        <v>2388840</v>
      </c>
      <c r="DM37" s="661"/>
      <c r="DN37" s="661"/>
      <c r="DO37" s="661"/>
      <c r="DP37" s="661"/>
      <c r="DQ37" s="661"/>
      <c r="DR37" s="661"/>
      <c r="DS37" s="661"/>
      <c r="DT37" s="661"/>
      <c r="DU37" s="661"/>
      <c r="DV37" s="662"/>
      <c r="DW37" s="645">
        <v>13.2</v>
      </c>
      <c r="DX37" s="663"/>
      <c r="DY37" s="663"/>
      <c r="DZ37" s="663"/>
      <c r="EA37" s="663"/>
      <c r="EB37" s="663"/>
      <c r="EC37" s="681"/>
    </row>
    <row r="38" spans="2:133" ht="11.25" customHeight="1" x14ac:dyDescent="0.15">
      <c r="B38" s="639" t="s">
        <v>335</v>
      </c>
      <c r="C38" s="640"/>
      <c r="D38" s="640"/>
      <c r="E38" s="640"/>
      <c r="F38" s="640"/>
      <c r="G38" s="640"/>
      <c r="H38" s="640"/>
      <c r="I38" s="640"/>
      <c r="J38" s="640"/>
      <c r="K38" s="640"/>
      <c r="L38" s="640"/>
      <c r="M38" s="640"/>
      <c r="N38" s="640"/>
      <c r="O38" s="640"/>
      <c r="P38" s="640"/>
      <c r="Q38" s="641"/>
      <c r="R38" s="642">
        <v>276684</v>
      </c>
      <c r="S38" s="643"/>
      <c r="T38" s="643"/>
      <c r="U38" s="643"/>
      <c r="V38" s="643"/>
      <c r="W38" s="643"/>
      <c r="X38" s="643"/>
      <c r="Y38" s="644"/>
      <c r="Z38" s="675">
        <v>0.6</v>
      </c>
      <c r="AA38" s="675"/>
      <c r="AB38" s="675"/>
      <c r="AC38" s="675"/>
      <c r="AD38" s="676">
        <v>2455</v>
      </c>
      <c r="AE38" s="676"/>
      <c r="AF38" s="676"/>
      <c r="AG38" s="676"/>
      <c r="AH38" s="676"/>
      <c r="AI38" s="676"/>
      <c r="AJ38" s="676"/>
      <c r="AK38" s="676"/>
      <c r="AL38" s="645">
        <v>0</v>
      </c>
      <c r="AM38" s="646"/>
      <c r="AN38" s="646"/>
      <c r="AO38" s="677"/>
      <c r="AQ38" s="682" t="s">
        <v>336</v>
      </c>
      <c r="AR38" s="683"/>
      <c r="AS38" s="683"/>
      <c r="AT38" s="683"/>
      <c r="AU38" s="683"/>
      <c r="AV38" s="683"/>
      <c r="AW38" s="683"/>
      <c r="AX38" s="683"/>
      <c r="AY38" s="684"/>
      <c r="AZ38" s="642">
        <v>1059659</v>
      </c>
      <c r="BA38" s="643"/>
      <c r="BB38" s="643"/>
      <c r="BC38" s="643"/>
      <c r="BD38" s="661"/>
      <c r="BE38" s="661"/>
      <c r="BF38" s="685"/>
      <c r="BG38" s="689" t="s">
        <v>337</v>
      </c>
      <c r="BH38" s="686"/>
      <c r="BI38" s="686"/>
      <c r="BJ38" s="686"/>
      <c r="BK38" s="686"/>
      <c r="BL38" s="686"/>
      <c r="BM38" s="686"/>
      <c r="BN38" s="686"/>
      <c r="BO38" s="686"/>
      <c r="BP38" s="686"/>
      <c r="BQ38" s="686"/>
      <c r="BR38" s="686"/>
      <c r="BS38" s="686"/>
      <c r="BT38" s="686"/>
      <c r="BU38" s="687"/>
      <c r="BV38" s="642">
        <v>8841</v>
      </c>
      <c r="BW38" s="643"/>
      <c r="BX38" s="643"/>
      <c r="BY38" s="643"/>
      <c r="BZ38" s="643"/>
      <c r="CA38" s="643"/>
      <c r="CB38" s="688"/>
      <c r="CD38" s="689" t="s">
        <v>338</v>
      </c>
      <c r="CE38" s="686"/>
      <c r="CF38" s="686"/>
      <c r="CG38" s="686"/>
      <c r="CH38" s="686"/>
      <c r="CI38" s="686"/>
      <c r="CJ38" s="686"/>
      <c r="CK38" s="686"/>
      <c r="CL38" s="686"/>
      <c r="CM38" s="686"/>
      <c r="CN38" s="686"/>
      <c r="CO38" s="686"/>
      <c r="CP38" s="686"/>
      <c r="CQ38" s="687"/>
      <c r="CR38" s="642">
        <v>2533926</v>
      </c>
      <c r="CS38" s="643"/>
      <c r="CT38" s="643"/>
      <c r="CU38" s="643"/>
      <c r="CV38" s="643"/>
      <c r="CW38" s="643"/>
      <c r="CX38" s="643"/>
      <c r="CY38" s="644"/>
      <c r="CZ38" s="645">
        <v>5.9</v>
      </c>
      <c r="DA38" s="663"/>
      <c r="DB38" s="663"/>
      <c r="DC38" s="664"/>
      <c r="DD38" s="648">
        <v>2018232</v>
      </c>
      <c r="DE38" s="643"/>
      <c r="DF38" s="643"/>
      <c r="DG38" s="643"/>
      <c r="DH38" s="643"/>
      <c r="DI38" s="643"/>
      <c r="DJ38" s="643"/>
      <c r="DK38" s="644"/>
      <c r="DL38" s="648">
        <v>1924549</v>
      </c>
      <c r="DM38" s="643"/>
      <c r="DN38" s="643"/>
      <c r="DO38" s="643"/>
      <c r="DP38" s="643"/>
      <c r="DQ38" s="643"/>
      <c r="DR38" s="643"/>
      <c r="DS38" s="643"/>
      <c r="DT38" s="643"/>
      <c r="DU38" s="643"/>
      <c r="DV38" s="644"/>
      <c r="DW38" s="645">
        <v>10.6</v>
      </c>
      <c r="DX38" s="663"/>
      <c r="DY38" s="663"/>
      <c r="DZ38" s="663"/>
      <c r="EA38" s="663"/>
      <c r="EB38" s="663"/>
      <c r="EC38" s="681"/>
    </row>
    <row r="39" spans="2:133" ht="11.25" customHeight="1" x14ac:dyDescent="0.15">
      <c r="B39" s="639" t="s">
        <v>339</v>
      </c>
      <c r="C39" s="640"/>
      <c r="D39" s="640"/>
      <c r="E39" s="640"/>
      <c r="F39" s="640"/>
      <c r="G39" s="640"/>
      <c r="H39" s="640"/>
      <c r="I39" s="640"/>
      <c r="J39" s="640"/>
      <c r="K39" s="640"/>
      <c r="L39" s="640"/>
      <c r="M39" s="640"/>
      <c r="N39" s="640"/>
      <c r="O39" s="640"/>
      <c r="P39" s="640"/>
      <c r="Q39" s="641"/>
      <c r="R39" s="642">
        <v>6287100</v>
      </c>
      <c r="S39" s="643"/>
      <c r="T39" s="643"/>
      <c r="U39" s="643"/>
      <c r="V39" s="643"/>
      <c r="W39" s="643"/>
      <c r="X39" s="643"/>
      <c r="Y39" s="644"/>
      <c r="Z39" s="675">
        <v>13.8</v>
      </c>
      <c r="AA39" s="675"/>
      <c r="AB39" s="675"/>
      <c r="AC39" s="675"/>
      <c r="AD39" s="676" t="s">
        <v>129</v>
      </c>
      <c r="AE39" s="676"/>
      <c r="AF39" s="676"/>
      <c r="AG39" s="676"/>
      <c r="AH39" s="676"/>
      <c r="AI39" s="676"/>
      <c r="AJ39" s="676"/>
      <c r="AK39" s="676"/>
      <c r="AL39" s="645" t="s">
        <v>234</v>
      </c>
      <c r="AM39" s="646"/>
      <c r="AN39" s="646"/>
      <c r="AO39" s="677"/>
      <c r="AQ39" s="682" t="s">
        <v>340</v>
      </c>
      <c r="AR39" s="683"/>
      <c r="AS39" s="683"/>
      <c r="AT39" s="683"/>
      <c r="AU39" s="683"/>
      <c r="AV39" s="683"/>
      <c r="AW39" s="683"/>
      <c r="AX39" s="683"/>
      <c r="AY39" s="684"/>
      <c r="AZ39" s="642">
        <v>192368</v>
      </c>
      <c r="BA39" s="643"/>
      <c r="BB39" s="643"/>
      <c r="BC39" s="643"/>
      <c r="BD39" s="661"/>
      <c r="BE39" s="661"/>
      <c r="BF39" s="685"/>
      <c r="BG39" s="689" t="s">
        <v>341</v>
      </c>
      <c r="BH39" s="686"/>
      <c r="BI39" s="686"/>
      <c r="BJ39" s="686"/>
      <c r="BK39" s="686"/>
      <c r="BL39" s="686"/>
      <c r="BM39" s="686"/>
      <c r="BN39" s="686"/>
      <c r="BO39" s="686"/>
      <c r="BP39" s="686"/>
      <c r="BQ39" s="686"/>
      <c r="BR39" s="686"/>
      <c r="BS39" s="686"/>
      <c r="BT39" s="686"/>
      <c r="BU39" s="687"/>
      <c r="BV39" s="642">
        <v>13726</v>
      </c>
      <c r="BW39" s="643"/>
      <c r="BX39" s="643"/>
      <c r="BY39" s="643"/>
      <c r="BZ39" s="643"/>
      <c r="CA39" s="643"/>
      <c r="CB39" s="688"/>
      <c r="CD39" s="689" t="s">
        <v>342</v>
      </c>
      <c r="CE39" s="686"/>
      <c r="CF39" s="686"/>
      <c r="CG39" s="686"/>
      <c r="CH39" s="686"/>
      <c r="CI39" s="686"/>
      <c r="CJ39" s="686"/>
      <c r="CK39" s="686"/>
      <c r="CL39" s="686"/>
      <c r="CM39" s="686"/>
      <c r="CN39" s="686"/>
      <c r="CO39" s="686"/>
      <c r="CP39" s="686"/>
      <c r="CQ39" s="687"/>
      <c r="CR39" s="642">
        <v>681271</v>
      </c>
      <c r="CS39" s="661"/>
      <c r="CT39" s="661"/>
      <c r="CU39" s="661"/>
      <c r="CV39" s="661"/>
      <c r="CW39" s="661"/>
      <c r="CX39" s="661"/>
      <c r="CY39" s="662"/>
      <c r="CZ39" s="645">
        <v>1.6</v>
      </c>
      <c r="DA39" s="663"/>
      <c r="DB39" s="663"/>
      <c r="DC39" s="664"/>
      <c r="DD39" s="648">
        <v>671014</v>
      </c>
      <c r="DE39" s="661"/>
      <c r="DF39" s="661"/>
      <c r="DG39" s="661"/>
      <c r="DH39" s="661"/>
      <c r="DI39" s="661"/>
      <c r="DJ39" s="661"/>
      <c r="DK39" s="662"/>
      <c r="DL39" s="648" t="s">
        <v>234</v>
      </c>
      <c r="DM39" s="661"/>
      <c r="DN39" s="661"/>
      <c r="DO39" s="661"/>
      <c r="DP39" s="661"/>
      <c r="DQ39" s="661"/>
      <c r="DR39" s="661"/>
      <c r="DS39" s="661"/>
      <c r="DT39" s="661"/>
      <c r="DU39" s="661"/>
      <c r="DV39" s="662"/>
      <c r="DW39" s="645" t="s">
        <v>175</v>
      </c>
      <c r="DX39" s="663"/>
      <c r="DY39" s="663"/>
      <c r="DZ39" s="663"/>
      <c r="EA39" s="663"/>
      <c r="EB39" s="663"/>
      <c r="EC39" s="681"/>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129</v>
      </c>
      <c r="S40" s="643"/>
      <c r="T40" s="643"/>
      <c r="U40" s="643"/>
      <c r="V40" s="643"/>
      <c r="W40" s="643"/>
      <c r="X40" s="643"/>
      <c r="Y40" s="644"/>
      <c r="Z40" s="675" t="s">
        <v>129</v>
      </c>
      <c r="AA40" s="675"/>
      <c r="AB40" s="675"/>
      <c r="AC40" s="675"/>
      <c r="AD40" s="676" t="s">
        <v>175</v>
      </c>
      <c r="AE40" s="676"/>
      <c r="AF40" s="676"/>
      <c r="AG40" s="676"/>
      <c r="AH40" s="676"/>
      <c r="AI40" s="676"/>
      <c r="AJ40" s="676"/>
      <c r="AK40" s="676"/>
      <c r="AL40" s="645" t="s">
        <v>234</v>
      </c>
      <c r="AM40" s="646"/>
      <c r="AN40" s="646"/>
      <c r="AO40" s="677"/>
      <c r="AQ40" s="682" t="s">
        <v>344</v>
      </c>
      <c r="AR40" s="683"/>
      <c r="AS40" s="683"/>
      <c r="AT40" s="683"/>
      <c r="AU40" s="683"/>
      <c r="AV40" s="683"/>
      <c r="AW40" s="683"/>
      <c r="AX40" s="683"/>
      <c r="AY40" s="684"/>
      <c r="AZ40" s="642">
        <v>27437</v>
      </c>
      <c r="BA40" s="643"/>
      <c r="BB40" s="643"/>
      <c r="BC40" s="643"/>
      <c r="BD40" s="661"/>
      <c r="BE40" s="661"/>
      <c r="BF40" s="685"/>
      <c r="BG40" s="690" t="s">
        <v>345</v>
      </c>
      <c r="BH40" s="691"/>
      <c r="BI40" s="691"/>
      <c r="BJ40" s="691"/>
      <c r="BK40" s="691"/>
      <c r="BL40" s="236"/>
      <c r="BM40" s="686" t="s">
        <v>346</v>
      </c>
      <c r="BN40" s="686"/>
      <c r="BO40" s="686"/>
      <c r="BP40" s="686"/>
      <c r="BQ40" s="686"/>
      <c r="BR40" s="686"/>
      <c r="BS40" s="686"/>
      <c r="BT40" s="686"/>
      <c r="BU40" s="687"/>
      <c r="BV40" s="642">
        <v>104</v>
      </c>
      <c r="BW40" s="643"/>
      <c r="BX40" s="643"/>
      <c r="BY40" s="643"/>
      <c r="BZ40" s="643"/>
      <c r="CA40" s="643"/>
      <c r="CB40" s="688"/>
      <c r="CD40" s="689" t="s">
        <v>347</v>
      </c>
      <c r="CE40" s="686"/>
      <c r="CF40" s="686"/>
      <c r="CG40" s="686"/>
      <c r="CH40" s="686"/>
      <c r="CI40" s="686"/>
      <c r="CJ40" s="686"/>
      <c r="CK40" s="686"/>
      <c r="CL40" s="686"/>
      <c r="CM40" s="686"/>
      <c r="CN40" s="686"/>
      <c r="CO40" s="686"/>
      <c r="CP40" s="686"/>
      <c r="CQ40" s="687"/>
      <c r="CR40" s="642">
        <v>747577</v>
      </c>
      <c r="CS40" s="643"/>
      <c r="CT40" s="643"/>
      <c r="CU40" s="643"/>
      <c r="CV40" s="643"/>
      <c r="CW40" s="643"/>
      <c r="CX40" s="643"/>
      <c r="CY40" s="644"/>
      <c r="CZ40" s="645">
        <v>1.7</v>
      </c>
      <c r="DA40" s="663"/>
      <c r="DB40" s="663"/>
      <c r="DC40" s="664"/>
      <c r="DD40" s="648">
        <v>623022</v>
      </c>
      <c r="DE40" s="643"/>
      <c r="DF40" s="643"/>
      <c r="DG40" s="643"/>
      <c r="DH40" s="643"/>
      <c r="DI40" s="643"/>
      <c r="DJ40" s="643"/>
      <c r="DK40" s="644"/>
      <c r="DL40" s="648" t="s">
        <v>175</v>
      </c>
      <c r="DM40" s="643"/>
      <c r="DN40" s="643"/>
      <c r="DO40" s="643"/>
      <c r="DP40" s="643"/>
      <c r="DQ40" s="643"/>
      <c r="DR40" s="643"/>
      <c r="DS40" s="643"/>
      <c r="DT40" s="643"/>
      <c r="DU40" s="643"/>
      <c r="DV40" s="644"/>
      <c r="DW40" s="645" t="s">
        <v>129</v>
      </c>
      <c r="DX40" s="663"/>
      <c r="DY40" s="663"/>
      <c r="DZ40" s="663"/>
      <c r="EA40" s="663"/>
      <c r="EB40" s="663"/>
      <c r="EC40" s="681"/>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129</v>
      </c>
      <c r="S41" s="643"/>
      <c r="T41" s="643"/>
      <c r="U41" s="643"/>
      <c r="V41" s="643"/>
      <c r="W41" s="643"/>
      <c r="X41" s="643"/>
      <c r="Y41" s="644"/>
      <c r="Z41" s="675" t="s">
        <v>234</v>
      </c>
      <c r="AA41" s="675"/>
      <c r="AB41" s="675"/>
      <c r="AC41" s="675"/>
      <c r="AD41" s="676" t="s">
        <v>175</v>
      </c>
      <c r="AE41" s="676"/>
      <c r="AF41" s="676"/>
      <c r="AG41" s="676"/>
      <c r="AH41" s="676"/>
      <c r="AI41" s="676"/>
      <c r="AJ41" s="676"/>
      <c r="AK41" s="676"/>
      <c r="AL41" s="645" t="s">
        <v>129</v>
      </c>
      <c r="AM41" s="646"/>
      <c r="AN41" s="646"/>
      <c r="AO41" s="677"/>
      <c r="AQ41" s="682" t="s">
        <v>349</v>
      </c>
      <c r="AR41" s="683"/>
      <c r="AS41" s="683"/>
      <c r="AT41" s="683"/>
      <c r="AU41" s="683"/>
      <c r="AV41" s="683"/>
      <c r="AW41" s="683"/>
      <c r="AX41" s="683"/>
      <c r="AY41" s="684"/>
      <c r="AZ41" s="642">
        <v>608883</v>
      </c>
      <c r="BA41" s="643"/>
      <c r="BB41" s="643"/>
      <c r="BC41" s="643"/>
      <c r="BD41" s="661"/>
      <c r="BE41" s="661"/>
      <c r="BF41" s="685"/>
      <c r="BG41" s="690"/>
      <c r="BH41" s="691"/>
      <c r="BI41" s="691"/>
      <c r="BJ41" s="691"/>
      <c r="BK41" s="691"/>
      <c r="BL41" s="236"/>
      <c r="BM41" s="686" t="s">
        <v>350</v>
      </c>
      <c r="BN41" s="686"/>
      <c r="BO41" s="686"/>
      <c r="BP41" s="686"/>
      <c r="BQ41" s="686"/>
      <c r="BR41" s="686"/>
      <c r="BS41" s="686"/>
      <c r="BT41" s="686"/>
      <c r="BU41" s="687"/>
      <c r="BV41" s="642" t="s">
        <v>234</v>
      </c>
      <c r="BW41" s="643"/>
      <c r="BX41" s="643"/>
      <c r="BY41" s="643"/>
      <c r="BZ41" s="643"/>
      <c r="CA41" s="643"/>
      <c r="CB41" s="688"/>
      <c r="CD41" s="689" t="s">
        <v>351</v>
      </c>
      <c r="CE41" s="686"/>
      <c r="CF41" s="686"/>
      <c r="CG41" s="686"/>
      <c r="CH41" s="686"/>
      <c r="CI41" s="686"/>
      <c r="CJ41" s="686"/>
      <c r="CK41" s="686"/>
      <c r="CL41" s="686"/>
      <c r="CM41" s="686"/>
      <c r="CN41" s="686"/>
      <c r="CO41" s="686"/>
      <c r="CP41" s="686"/>
      <c r="CQ41" s="687"/>
      <c r="CR41" s="642" t="s">
        <v>129</v>
      </c>
      <c r="CS41" s="661"/>
      <c r="CT41" s="661"/>
      <c r="CU41" s="661"/>
      <c r="CV41" s="661"/>
      <c r="CW41" s="661"/>
      <c r="CX41" s="661"/>
      <c r="CY41" s="662"/>
      <c r="CZ41" s="645" t="s">
        <v>129</v>
      </c>
      <c r="DA41" s="663"/>
      <c r="DB41" s="663"/>
      <c r="DC41" s="664"/>
      <c r="DD41" s="648" t="s">
        <v>175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650000</v>
      </c>
      <c r="S42" s="643"/>
      <c r="T42" s="643"/>
      <c r="U42" s="643"/>
      <c r="V42" s="643"/>
      <c r="W42" s="643"/>
      <c r="X42" s="643"/>
      <c r="Y42" s="644"/>
      <c r="Z42" s="675">
        <v>1.4</v>
      </c>
      <c r="AA42" s="675"/>
      <c r="AB42" s="675"/>
      <c r="AC42" s="675"/>
      <c r="AD42" s="676" t="s">
        <v>234</v>
      </c>
      <c r="AE42" s="676"/>
      <c r="AF42" s="676"/>
      <c r="AG42" s="676"/>
      <c r="AH42" s="676"/>
      <c r="AI42" s="676"/>
      <c r="AJ42" s="676"/>
      <c r="AK42" s="676"/>
      <c r="AL42" s="645" t="s">
        <v>175</v>
      </c>
      <c r="AM42" s="646"/>
      <c r="AN42" s="646"/>
      <c r="AO42" s="677"/>
      <c r="AQ42" s="678" t="s">
        <v>353</v>
      </c>
      <c r="AR42" s="679"/>
      <c r="AS42" s="679"/>
      <c r="AT42" s="679"/>
      <c r="AU42" s="679"/>
      <c r="AV42" s="679"/>
      <c r="AW42" s="679"/>
      <c r="AX42" s="679"/>
      <c r="AY42" s="680"/>
      <c r="AZ42" s="626">
        <v>1903736</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300</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7603636</v>
      </c>
      <c r="CS42" s="643"/>
      <c r="CT42" s="643"/>
      <c r="CU42" s="643"/>
      <c r="CV42" s="643"/>
      <c r="CW42" s="643"/>
      <c r="CX42" s="643"/>
      <c r="CY42" s="644"/>
      <c r="CZ42" s="645">
        <v>17.7</v>
      </c>
      <c r="DA42" s="646"/>
      <c r="DB42" s="646"/>
      <c r="DC42" s="647"/>
      <c r="DD42" s="648">
        <v>1063457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45416215</v>
      </c>
      <c r="S43" s="665"/>
      <c r="T43" s="665"/>
      <c r="U43" s="665"/>
      <c r="V43" s="665"/>
      <c r="W43" s="665"/>
      <c r="X43" s="665"/>
      <c r="Y43" s="666"/>
      <c r="Z43" s="667">
        <v>100</v>
      </c>
      <c r="AA43" s="667"/>
      <c r="AB43" s="667"/>
      <c r="AC43" s="667"/>
      <c r="AD43" s="668">
        <v>17511414</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147210</v>
      </c>
      <c r="CS43" s="661"/>
      <c r="CT43" s="661"/>
      <c r="CU43" s="661"/>
      <c r="CV43" s="661"/>
      <c r="CW43" s="661"/>
      <c r="CX43" s="661"/>
      <c r="CY43" s="662"/>
      <c r="CZ43" s="645">
        <v>0.3</v>
      </c>
      <c r="DA43" s="663"/>
      <c r="DB43" s="663"/>
      <c r="DC43" s="664"/>
      <c r="DD43" s="648">
        <v>147210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7566344</v>
      </c>
      <c r="CS44" s="643"/>
      <c r="CT44" s="643"/>
      <c r="CU44" s="643"/>
      <c r="CV44" s="643"/>
      <c r="CW44" s="643"/>
      <c r="CX44" s="643"/>
      <c r="CY44" s="644"/>
      <c r="CZ44" s="645">
        <v>17.600000000000001</v>
      </c>
      <c r="DA44" s="646"/>
      <c r="DB44" s="646"/>
      <c r="DC44" s="647"/>
      <c r="DD44" s="648">
        <v>1054080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1500873</v>
      </c>
      <c r="CS45" s="661"/>
      <c r="CT45" s="661"/>
      <c r="CU45" s="661"/>
      <c r="CV45" s="661"/>
      <c r="CW45" s="661"/>
      <c r="CX45" s="661"/>
      <c r="CY45" s="662"/>
      <c r="CZ45" s="645">
        <v>3.5</v>
      </c>
      <c r="DA45" s="663"/>
      <c r="DB45" s="663"/>
      <c r="DC45" s="664"/>
      <c r="DD45" s="648">
        <v>12683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6032769</v>
      </c>
      <c r="CS46" s="643"/>
      <c r="CT46" s="643"/>
      <c r="CU46" s="643"/>
      <c r="CV46" s="643"/>
      <c r="CW46" s="643"/>
      <c r="CX46" s="643"/>
      <c r="CY46" s="644"/>
      <c r="CZ46" s="645">
        <v>14</v>
      </c>
      <c r="DA46" s="646"/>
      <c r="DB46" s="646"/>
      <c r="DC46" s="647"/>
      <c r="DD46" s="648">
        <v>1037595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37292</v>
      </c>
      <c r="CS47" s="661"/>
      <c r="CT47" s="661"/>
      <c r="CU47" s="661"/>
      <c r="CV47" s="661"/>
      <c r="CW47" s="661"/>
      <c r="CX47" s="661"/>
      <c r="CY47" s="662"/>
      <c r="CZ47" s="645">
        <v>0.1</v>
      </c>
      <c r="DA47" s="663"/>
      <c r="DB47" s="663"/>
      <c r="DC47" s="664"/>
      <c r="DD47" s="648">
        <v>9377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234</v>
      </c>
      <c r="CS48" s="643"/>
      <c r="CT48" s="643"/>
      <c r="CU48" s="643"/>
      <c r="CV48" s="643"/>
      <c r="CW48" s="643"/>
      <c r="CX48" s="643"/>
      <c r="CY48" s="644"/>
      <c r="CZ48" s="645" t="s">
        <v>234</v>
      </c>
      <c r="DA48" s="646"/>
      <c r="DB48" s="646"/>
      <c r="DC48" s="647"/>
      <c r="DD48" s="648" t="s">
        <v>234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43077213</v>
      </c>
      <c r="CS49" s="627"/>
      <c r="CT49" s="627"/>
      <c r="CU49" s="627"/>
      <c r="CV49" s="627"/>
      <c r="CW49" s="627"/>
      <c r="CX49" s="627"/>
      <c r="CY49" s="628"/>
      <c r="CZ49" s="629">
        <v>100</v>
      </c>
      <c r="DA49" s="630"/>
      <c r="DB49" s="630"/>
      <c r="DC49" s="631"/>
      <c r="DD49" s="632">
        <v>21160948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qOXEwlS5SL+dEdoYV6OzXWcWXyJBRV52c7jGDaqmN435KlJ4xH1+lI2BqIC7mI0SNwfneusFAG+DPYC6C6KDw==" saltValue="Wb9GCVpVT3i2jp04hOrw1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55" zoomScaleNormal="55" zoomScaleSheetLayoutView="70" workbookViewId="0">
      <selection activeCell="B18" sqref="B18:P1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45437</v>
      </c>
      <c r="R7" s="1162"/>
      <c r="S7" s="1162"/>
      <c r="T7" s="1162"/>
      <c r="U7" s="1162"/>
      <c r="V7" s="1162">
        <v>43098</v>
      </c>
      <c r="W7" s="1162"/>
      <c r="X7" s="1162"/>
      <c r="Y7" s="1162"/>
      <c r="Z7" s="1162"/>
      <c r="AA7" s="1162">
        <v>2339</v>
      </c>
      <c r="AB7" s="1162"/>
      <c r="AC7" s="1162"/>
      <c r="AD7" s="1162"/>
      <c r="AE7" s="1163"/>
      <c r="AF7" s="1164">
        <v>2153</v>
      </c>
      <c r="AG7" s="1165"/>
      <c r="AH7" s="1165"/>
      <c r="AI7" s="1165"/>
      <c r="AJ7" s="1166"/>
      <c r="AK7" s="1148">
        <v>2636</v>
      </c>
      <c r="AL7" s="1149"/>
      <c r="AM7" s="1149"/>
      <c r="AN7" s="1149"/>
      <c r="AO7" s="1149"/>
      <c r="AP7" s="1149">
        <v>34895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586</v>
      </c>
      <c r="BT7" s="1153"/>
      <c r="BU7" s="1153"/>
      <c r="BV7" s="1153"/>
      <c r="BW7" s="1153"/>
      <c r="BX7" s="1153"/>
      <c r="BY7" s="1153"/>
      <c r="BZ7" s="1153"/>
      <c r="CA7" s="1153"/>
      <c r="CB7" s="1153"/>
      <c r="CC7" s="1153"/>
      <c r="CD7" s="1153"/>
      <c r="CE7" s="1153"/>
      <c r="CF7" s="1153"/>
      <c r="CG7" s="1154"/>
      <c r="CH7" s="1145">
        <v>0</v>
      </c>
      <c r="CI7" s="1146"/>
      <c r="CJ7" s="1146"/>
      <c r="CK7" s="1146"/>
      <c r="CL7" s="1147"/>
      <c r="CM7" s="1145">
        <v>30</v>
      </c>
      <c r="CN7" s="1146"/>
      <c r="CO7" s="1146"/>
      <c r="CP7" s="1146"/>
      <c r="CQ7" s="1147"/>
      <c r="CR7" s="1145">
        <v>5</v>
      </c>
      <c r="CS7" s="1146"/>
      <c r="CT7" s="1146"/>
      <c r="CU7" s="1146"/>
      <c r="CV7" s="1147"/>
      <c r="CW7" s="1145" t="s">
        <v>599</v>
      </c>
      <c r="CX7" s="1146"/>
      <c r="CY7" s="1146"/>
      <c r="CZ7" s="1146"/>
      <c r="DA7" s="1147"/>
      <c r="DB7" s="1145" t="s">
        <v>599</v>
      </c>
      <c r="DC7" s="1146"/>
      <c r="DD7" s="1146"/>
      <c r="DE7" s="1146"/>
      <c r="DF7" s="1147"/>
      <c r="DG7" s="1145" t="s">
        <v>599</v>
      </c>
      <c r="DH7" s="1146"/>
      <c r="DI7" s="1146"/>
      <c r="DJ7" s="1146"/>
      <c r="DK7" s="1147"/>
      <c r="DL7" s="1145" t="s">
        <v>599</v>
      </c>
      <c r="DM7" s="1146"/>
      <c r="DN7" s="1146"/>
      <c r="DO7" s="1146"/>
      <c r="DP7" s="1147"/>
      <c r="DQ7" s="1145" t="s">
        <v>599</v>
      </c>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587</v>
      </c>
      <c r="BT8" s="1072"/>
      <c r="BU8" s="1072"/>
      <c r="BV8" s="1072"/>
      <c r="BW8" s="1072"/>
      <c r="BX8" s="1072"/>
      <c r="BY8" s="1072"/>
      <c r="BZ8" s="1072"/>
      <c r="CA8" s="1072"/>
      <c r="CB8" s="1072"/>
      <c r="CC8" s="1072"/>
      <c r="CD8" s="1072"/>
      <c r="CE8" s="1072"/>
      <c r="CF8" s="1072"/>
      <c r="CG8" s="1073"/>
      <c r="CH8" s="1046">
        <v>-6</v>
      </c>
      <c r="CI8" s="1047"/>
      <c r="CJ8" s="1047"/>
      <c r="CK8" s="1047"/>
      <c r="CL8" s="1048"/>
      <c r="CM8" s="1046">
        <v>-1</v>
      </c>
      <c r="CN8" s="1047"/>
      <c r="CO8" s="1047"/>
      <c r="CP8" s="1047"/>
      <c r="CQ8" s="1048"/>
      <c r="CR8" s="1046">
        <v>10</v>
      </c>
      <c r="CS8" s="1047"/>
      <c r="CT8" s="1047"/>
      <c r="CU8" s="1047"/>
      <c r="CV8" s="1048"/>
      <c r="CW8" s="1046" t="s">
        <v>599</v>
      </c>
      <c r="CX8" s="1047"/>
      <c r="CY8" s="1047"/>
      <c r="CZ8" s="1047"/>
      <c r="DA8" s="1048"/>
      <c r="DB8" s="1046" t="s">
        <v>599</v>
      </c>
      <c r="DC8" s="1047"/>
      <c r="DD8" s="1047"/>
      <c r="DE8" s="1047"/>
      <c r="DF8" s="1048"/>
      <c r="DG8" s="1046" t="s">
        <v>599</v>
      </c>
      <c r="DH8" s="1047"/>
      <c r="DI8" s="1047"/>
      <c r="DJ8" s="1047"/>
      <c r="DK8" s="1048"/>
      <c r="DL8" s="1046" t="s">
        <v>599</v>
      </c>
      <c r="DM8" s="1047"/>
      <c r="DN8" s="1047"/>
      <c r="DO8" s="1047"/>
      <c r="DP8" s="1048"/>
      <c r="DQ8" s="1046" t="s">
        <v>599</v>
      </c>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601</v>
      </c>
      <c r="BT9" s="1072"/>
      <c r="BU9" s="1072"/>
      <c r="BV9" s="1072"/>
      <c r="BW9" s="1072"/>
      <c r="BX9" s="1072"/>
      <c r="BY9" s="1072"/>
      <c r="BZ9" s="1072"/>
      <c r="CA9" s="1072"/>
      <c r="CB9" s="1072"/>
      <c r="CC9" s="1072"/>
      <c r="CD9" s="1072"/>
      <c r="CE9" s="1072"/>
      <c r="CF9" s="1072"/>
      <c r="CG9" s="1073"/>
      <c r="CH9" s="1046">
        <v>19</v>
      </c>
      <c r="CI9" s="1047"/>
      <c r="CJ9" s="1047"/>
      <c r="CK9" s="1047"/>
      <c r="CL9" s="1048"/>
      <c r="CM9" s="1046">
        <v>33</v>
      </c>
      <c r="CN9" s="1047"/>
      <c r="CO9" s="1047"/>
      <c r="CP9" s="1047"/>
      <c r="CQ9" s="1048"/>
      <c r="CR9" s="1046">
        <v>10</v>
      </c>
      <c r="CS9" s="1047"/>
      <c r="CT9" s="1047"/>
      <c r="CU9" s="1047"/>
      <c r="CV9" s="1048"/>
      <c r="CW9" s="1046" t="s">
        <v>599</v>
      </c>
      <c r="CX9" s="1047"/>
      <c r="CY9" s="1047"/>
      <c r="CZ9" s="1047"/>
      <c r="DA9" s="1048"/>
      <c r="DB9" s="1046" t="s">
        <v>599</v>
      </c>
      <c r="DC9" s="1047"/>
      <c r="DD9" s="1047"/>
      <c r="DE9" s="1047"/>
      <c r="DF9" s="1048"/>
      <c r="DG9" s="1046" t="s">
        <v>599</v>
      </c>
      <c r="DH9" s="1047"/>
      <c r="DI9" s="1047"/>
      <c r="DJ9" s="1047"/>
      <c r="DK9" s="1048"/>
      <c r="DL9" s="1046" t="s">
        <v>599</v>
      </c>
      <c r="DM9" s="1047"/>
      <c r="DN9" s="1047"/>
      <c r="DO9" s="1047"/>
      <c r="DP9" s="1048"/>
      <c r="DQ9" s="1046" t="s">
        <v>599</v>
      </c>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588</v>
      </c>
      <c r="BT10" s="1072"/>
      <c r="BU10" s="1072"/>
      <c r="BV10" s="1072"/>
      <c r="BW10" s="1072"/>
      <c r="BX10" s="1072"/>
      <c r="BY10" s="1072"/>
      <c r="BZ10" s="1072"/>
      <c r="CA10" s="1072"/>
      <c r="CB10" s="1072"/>
      <c r="CC10" s="1072"/>
      <c r="CD10" s="1072"/>
      <c r="CE10" s="1072"/>
      <c r="CF10" s="1072"/>
      <c r="CG10" s="1073"/>
      <c r="CH10" s="1046">
        <v>4</v>
      </c>
      <c r="CI10" s="1047"/>
      <c r="CJ10" s="1047"/>
      <c r="CK10" s="1047"/>
      <c r="CL10" s="1048"/>
      <c r="CM10" s="1046">
        <v>17</v>
      </c>
      <c r="CN10" s="1047"/>
      <c r="CO10" s="1047"/>
      <c r="CP10" s="1047"/>
      <c r="CQ10" s="1048"/>
      <c r="CR10" s="1046">
        <v>15</v>
      </c>
      <c r="CS10" s="1047"/>
      <c r="CT10" s="1047"/>
      <c r="CU10" s="1047"/>
      <c r="CV10" s="1048"/>
      <c r="CW10" s="1046" t="s">
        <v>599</v>
      </c>
      <c r="CX10" s="1047"/>
      <c r="CY10" s="1047"/>
      <c r="CZ10" s="1047"/>
      <c r="DA10" s="1048"/>
      <c r="DB10" s="1046" t="s">
        <v>599</v>
      </c>
      <c r="DC10" s="1047"/>
      <c r="DD10" s="1047"/>
      <c r="DE10" s="1047"/>
      <c r="DF10" s="1048"/>
      <c r="DG10" s="1046" t="s">
        <v>599</v>
      </c>
      <c r="DH10" s="1047"/>
      <c r="DI10" s="1047"/>
      <c r="DJ10" s="1047"/>
      <c r="DK10" s="1048"/>
      <c r="DL10" s="1046" t="s">
        <v>599</v>
      </c>
      <c r="DM10" s="1047"/>
      <c r="DN10" s="1047"/>
      <c r="DO10" s="1047"/>
      <c r="DP10" s="1048"/>
      <c r="DQ10" s="1046" t="s">
        <v>599</v>
      </c>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390</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45416</v>
      </c>
      <c r="R23" s="1126"/>
      <c r="S23" s="1126"/>
      <c r="T23" s="1126"/>
      <c r="U23" s="1126"/>
      <c r="V23" s="1126">
        <v>43077</v>
      </c>
      <c r="W23" s="1126"/>
      <c r="X23" s="1126"/>
      <c r="Y23" s="1126"/>
      <c r="Z23" s="1126"/>
      <c r="AA23" s="1126">
        <v>2339</v>
      </c>
      <c r="AB23" s="1126"/>
      <c r="AC23" s="1126"/>
      <c r="AD23" s="1126"/>
      <c r="AE23" s="1127"/>
      <c r="AF23" s="1128">
        <v>2153</v>
      </c>
      <c r="AG23" s="1126"/>
      <c r="AH23" s="1126"/>
      <c r="AI23" s="1126"/>
      <c r="AJ23" s="1129"/>
      <c r="AK23" s="1130"/>
      <c r="AL23" s="1131"/>
      <c r="AM23" s="1131"/>
      <c r="AN23" s="1131"/>
      <c r="AO23" s="1131"/>
      <c r="AP23" s="1126">
        <v>34895</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6512</v>
      </c>
      <c r="R28" s="1111"/>
      <c r="S28" s="1111"/>
      <c r="T28" s="1111"/>
      <c r="U28" s="1111"/>
      <c r="V28" s="1111">
        <v>6316</v>
      </c>
      <c r="W28" s="1111"/>
      <c r="X28" s="1111"/>
      <c r="Y28" s="1111"/>
      <c r="Z28" s="1111"/>
      <c r="AA28" s="1111">
        <v>196</v>
      </c>
      <c r="AB28" s="1111"/>
      <c r="AC28" s="1111"/>
      <c r="AD28" s="1111"/>
      <c r="AE28" s="1112"/>
      <c r="AF28" s="1113">
        <v>196</v>
      </c>
      <c r="AG28" s="1111"/>
      <c r="AH28" s="1111"/>
      <c r="AI28" s="1111"/>
      <c r="AJ28" s="1114"/>
      <c r="AK28" s="1115">
        <v>624</v>
      </c>
      <c r="AL28" s="1103"/>
      <c r="AM28" s="1103"/>
      <c r="AN28" s="1103"/>
      <c r="AO28" s="1103"/>
      <c r="AP28" s="1103" t="s">
        <v>585</v>
      </c>
      <c r="AQ28" s="1103"/>
      <c r="AR28" s="1103"/>
      <c r="AS28" s="1103"/>
      <c r="AT28" s="1103"/>
      <c r="AU28" s="1103" t="s">
        <v>585</v>
      </c>
      <c r="AV28" s="1103"/>
      <c r="AW28" s="1103"/>
      <c r="AX28" s="1103"/>
      <c r="AY28" s="1103"/>
      <c r="AZ28" s="1104" t="s">
        <v>585</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405</v>
      </c>
      <c r="C29" s="1089"/>
      <c r="D29" s="1089"/>
      <c r="E29" s="1089"/>
      <c r="F29" s="1089"/>
      <c r="G29" s="1089"/>
      <c r="H29" s="1089"/>
      <c r="I29" s="1089"/>
      <c r="J29" s="1089"/>
      <c r="K29" s="1089"/>
      <c r="L29" s="1089"/>
      <c r="M29" s="1089"/>
      <c r="N29" s="1089"/>
      <c r="O29" s="1089"/>
      <c r="P29" s="1090"/>
      <c r="Q29" s="1100">
        <v>768</v>
      </c>
      <c r="R29" s="1101"/>
      <c r="S29" s="1101"/>
      <c r="T29" s="1101"/>
      <c r="U29" s="1101"/>
      <c r="V29" s="1101">
        <v>750</v>
      </c>
      <c r="W29" s="1101"/>
      <c r="X29" s="1101"/>
      <c r="Y29" s="1101"/>
      <c r="Z29" s="1101"/>
      <c r="AA29" s="1101">
        <v>19</v>
      </c>
      <c r="AB29" s="1101"/>
      <c r="AC29" s="1101"/>
      <c r="AD29" s="1101"/>
      <c r="AE29" s="1102"/>
      <c r="AF29" s="1094">
        <v>19</v>
      </c>
      <c r="AG29" s="1095"/>
      <c r="AH29" s="1095"/>
      <c r="AI29" s="1095"/>
      <c r="AJ29" s="1096"/>
      <c r="AK29" s="1037">
        <v>210</v>
      </c>
      <c r="AL29" s="1028"/>
      <c r="AM29" s="1028"/>
      <c r="AN29" s="1028"/>
      <c r="AO29" s="1028"/>
      <c r="AP29" s="1028" t="s">
        <v>585</v>
      </c>
      <c r="AQ29" s="1028"/>
      <c r="AR29" s="1028"/>
      <c r="AS29" s="1028"/>
      <c r="AT29" s="1028"/>
      <c r="AU29" s="1028" t="s">
        <v>585</v>
      </c>
      <c r="AV29" s="1028"/>
      <c r="AW29" s="1028"/>
      <c r="AX29" s="1028"/>
      <c r="AY29" s="1028"/>
      <c r="AZ29" s="1099" t="s">
        <v>585</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406</v>
      </c>
      <c r="C30" s="1089"/>
      <c r="D30" s="1089"/>
      <c r="E30" s="1089"/>
      <c r="F30" s="1089"/>
      <c r="G30" s="1089"/>
      <c r="H30" s="1089"/>
      <c r="I30" s="1089"/>
      <c r="J30" s="1089"/>
      <c r="K30" s="1089"/>
      <c r="L30" s="1089"/>
      <c r="M30" s="1089"/>
      <c r="N30" s="1089"/>
      <c r="O30" s="1089"/>
      <c r="P30" s="1090"/>
      <c r="Q30" s="1100">
        <v>7122</v>
      </c>
      <c r="R30" s="1101"/>
      <c r="S30" s="1101"/>
      <c r="T30" s="1101"/>
      <c r="U30" s="1101"/>
      <c r="V30" s="1101">
        <v>7038</v>
      </c>
      <c r="W30" s="1101"/>
      <c r="X30" s="1101"/>
      <c r="Y30" s="1101"/>
      <c r="Z30" s="1101"/>
      <c r="AA30" s="1101">
        <v>84</v>
      </c>
      <c r="AB30" s="1101"/>
      <c r="AC30" s="1101"/>
      <c r="AD30" s="1101"/>
      <c r="AE30" s="1102"/>
      <c r="AF30" s="1094">
        <v>84</v>
      </c>
      <c r="AG30" s="1095"/>
      <c r="AH30" s="1095"/>
      <c r="AI30" s="1095"/>
      <c r="AJ30" s="1096"/>
      <c r="AK30" s="1037">
        <v>1268</v>
      </c>
      <c r="AL30" s="1028"/>
      <c r="AM30" s="1028"/>
      <c r="AN30" s="1028"/>
      <c r="AO30" s="1028"/>
      <c r="AP30" s="1028" t="s">
        <v>585</v>
      </c>
      <c r="AQ30" s="1028"/>
      <c r="AR30" s="1028"/>
      <c r="AS30" s="1028"/>
      <c r="AT30" s="1028"/>
      <c r="AU30" s="1028" t="s">
        <v>585</v>
      </c>
      <c r="AV30" s="1028"/>
      <c r="AW30" s="1028"/>
      <c r="AX30" s="1028"/>
      <c r="AY30" s="1028"/>
      <c r="AZ30" s="1099" t="s">
        <v>585</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407</v>
      </c>
      <c r="C31" s="1089"/>
      <c r="D31" s="1089"/>
      <c r="E31" s="1089"/>
      <c r="F31" s="1089"/>
      <c r="G31" s="1089"/>
      <c r="H31" s="1089"/>
      <c r="I31" s="1089"/>
      <c r="J31" s="1089"/>
      <c r="K31" s="1089"/>
      <c r="L31" s="1089"/>
      <c r="M31" s="1089"/>
      <c r="N31" s="1089"/>
      <c r="O31" s="1089"/>
      <c r="P31" s="1090"/>
      <c r="Q31" s="1100">
        <v>1595</v>
      </c>
      <c r="R31" s="1101"/>
      <c r="S31" s="1101"/>
      <c r="T31" s="1101"/>
      <c r="U31" s="1101"/>
      <c r="V31" s="1101">
        <v>1327</v>
      </c>
      <c r="W31" s="1101"/>
      <c r="X31" s="1101"/>
      <c r="Y31" s="1101"/>
      <c r="Z31" s="1101"/>
      <c r="AA31" s="1101">
        <v>269</v>
      </c>
      <c r="AB31" s="1101"/>
      <c r="AC31" s="1101"/>
      <c r="AD31" s="1101"/>
      <c r="AE31" s="1102"/>
      <c r="AF31" s="1094">
        <v>1324</v>
      </c>
      <c r="AG31" s="1095"/>
      <c r="AH31" s="1095"/>
      <c r="AI31" s="1095"/>
      <c r="AJ31" s="1096"/>
      <c r="AK31" s="1037">
        <v>192</v>
      </c>
      <c r="AL31" s="1028"/>
      <c r="AM31" s="1028"/>
      <c r="AN31" s="1028"/>
      <c r="AO31" s="1028"/>
      <c r="AP31" s="1028">
        <v>7042</v>
      </c>
      <c r="AQ31" s="1028"/>
      <c r="AR31" s="1028"/>
      <c r="AS31" s="1028"/>
      <c r="AT31" s="1028"/>
      <c r="AU31" s="1028">
        <v>613</v>
      </c>
      <c r="AV31" s="1028"/>
      <c r="AW31" s="1028"/>
      <c r="AX31" s="1028"/>
      <c r="AY31" s="1028"/>
      <c r="AZ31" s="1099" t="s">
        <v>585</v>
      </c>
      <c r="BA31" s="1099"/>
      <c r="BB31" s="1099"/>
      <c r="BC31" s="1099"/>
      <c r="BD31" s="1099"/>
      <c r="BE31" s="1083" t="s">
        <v>408</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409</v>
      </c>
      <c r="C32" s="1089"/>
      <c r="D32" s="1089"/>
      <c r="E32" s="1089"/>
      <c r="F32" s="1089"/>
      <c r="G32" s="1089"/>
      <c r="H32" s="1089"/>
      <c r="I32" s="1089"/>
      <c r="J32" s="1089"/>
      <c r="K32" s="1089"/>
      <c r="L32" s="1089"/>
      <c r="M32" s="1089"/>
      <c r="N32" s="1089"/>
      <c r="O32" s="1089"/>
      <c r="P32" s="1090"/>
      <c r="Q32" s="1100">
        <v>2402</v>
      </c>
      <c r="R32" s="1101"/>
      <c r="S32" s="1101"/>
      <c r="T32" s="1101"/>
      <c r="U32" s="1101"/>
      <c r="V32" s="1101">
        <v>2358</v>
      </c>
      <c r="W32" s="1101"/>
      <c r="X32" s="1101"/>
      <c r="Y32" s="1101"/>
      <c r="Z32" s="1101"/>
      <c r="AA32" s="1101">
        <v>43</v>
      </c>
      <c r="AB32" s="1101"/>
      <c r="AC32" s="1101"/>
      <c r="AD32" s="1101"/>
      <c r="AE32" s="1102"/>
      <c r="AF32" s="1094">
        <v>218</v>
      </c>
      <c r="AG32" s="1095"/>
      <c r="AH32" s="1095"/>
      <c r="AI32" s="1095"/>
      <c r="AJ32" s="1096"/>
      <c r="AK32" s="1037">
        <v>1060</v>
      </c>
      <c r="AL32" s="1028"/>
      <c r="AM32" s="1028"/>
      <c r="AN32" s="1028"/>
      <c r="AO32" s="1028"/>
      <c r="AP32" s="1028">
        <v>18068</v>
      </c>
      <c r="AQ32" s="1028"/>
      <c r="AR32" s="1028"/>
      <c r="AS32" s="1028"/>
      <c r="AT32" s="1028"/>
      <c r="AU32" s="1028">
        <v>10823</v>
      </c>
      <c r="AV32" s="1028"/>
      <c r="AW32" s="1028"/>
      <c r="AX32" s="1028"/>
      <c r="AY32" s="1028"/>
      <c r="AZ32" s="1099" t="s">
        <v>585</v>
      </c>
      <c r="BA32" s="1099"/>
      <c r="BB32" s="1099"/>
      <c r="BC32" s="1099"/>
      <c r="BD32" s="1099"/>
      <c r="BE32" s="1083" t="s">
        <v>410</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411</v>
      </c>
      <c r="C33" s="1089"/>
      <c r="D33" s="1089"/>
      <c r="E33" s="1089"/>
      <c r="F33" s="1089"/>
      <c r="G33" s="1089"/>
      <c r="H33" s="1089"/>
      <c r="I33" s="1089"/>
      <c r="J33" s="1089"/>
      <c r="K33" s="1089"/>
      <c r="L33" s="1089"/>
      <c r="M33" s="1089"/>
      <c r="N33" s="1089"/>
      <c r="O33" s="1089"/>
      <c r="P33" s="1090"/>
      <c r="Q33" s="1100">
        <v>8734</v>
      </c>
      <c r="R33" s="1101"/>
      <c r="S33" s="1101"/>
      <c r="T33" s="1101"/>
      <c r="U33" s="1101"/>
      <c r="V33" s="1101">
        <v>8964</v>
      </c>
      <c r="W33" s="1101"/>
      <c r="X33" s="1101"/>
      <c r="Y33" s="1101"/>
      <c r="Z33" s="1101"/>
      <c r="AA33" s="1101">
        <v>-231</v>
      </c>
      <c r="AB33" s="1101"/>
      <c r="AC33" s="1101"/>
      <c r="AD33" s="1101"/>
      <c r="AE33" s="1102"/>
      <c r="AF33" s="1094">
        <v>17</v>
      </c>
      <c r="AG33" s="1095"/>
      <c r="AH33" s="1095"/>
      <c r="AI33" s="1095"/>
      <c r="AJ33" s="1096"/>
      <c r="AK33" s="1037">
        <v>1245</v>
      </c>
      <c r="AL33" s="1028"/>
      <c r="AM33" s="1028"/>
      <c r="AN33" s="1028"/>
      <c r="AO33" s="1028"/>
      <c r="AP33" s="1028">
        <v>10321</v>
      </c>
      <c r="AQ33" s="1028"/>
      <c r="AR33" s="1028"/>
      <c r="AS33" s="1028"/>
      <c r="AT33" s="1028"/>
      <c r="AU33" s="1028">
        <v>5295</v>
      </c>
      <c r="AV33" s="1028"/>
      <c r="AW33" s="1028"/>
      <c r="AX33" s="1028"/>
      <c r="AY33" s="1028"/>
      <c r="AZ33" s="1099" t="s">
        <v>585</v>
      </c>
      <c r="BA33" s="1099"/>
      <c r="BB33" s="1099"/>
      <c r="BC33" s="1099"/>
      <c r="BD33" s="1099"/>
      <c r="BE33" s="1083" t="s">
        <v>408</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t="s">
        <v>412</v>
      </c>
      <c r="C34" s="1089"/>
      <c r="D34" s="1089"/>
      <c r="E34" s="1089"/>
      <c r="F34" s="1089"/>
      <c r="G34" s="1089"/>
      <c r="H34" s="1089"/>
      <c r="I34" s="1089"/>
      <c r="J34" s="1089"/>
      <c r="K34" s="1089"/>
      <c r="L34" s="1089"/>
      <c r="M34" s="1089"/>
      <c r="N34" s="1089"/>
      <c r="O34" s="1089"/>
      <c r="P34" s="1090"/>
      <c r="Q34" s="1100">
        <v>41</v>
      </c>
      <c r="R34" s="1101"/>
      <c r="S34" s="1101"/>
      <c r="T34" s="1101"/>
      <c r="U34" s="1101"/>
      <c r="V34" s="1101">
        <v>39</v>
      </c>
      <c r="W34" s="1101"/>
      <c r="X34" s="1101"/>
      <c r="Y34" s="1101"/>
      <c r="Z34" s="1101"/>
      <c r="AA34" s="1101">
        <v>1</v>
      </c>
      <c r="AB34" s="1101"/>
      <c r="AC34" s="1101"/>
      <c r="AD34" s="1101"/>
      <c r="AE34" s="1102"/>
      <c r="AF34" s="1094">
        <v>1</v>
      </c>
      <c r="AG34" s="1095"/>
      <c r="AH34" s="1095"/>
      <c r="AI34" s="1095"/>
      <c r="AJ34" s="1096"/>
      <c r="AK34" s="1037">
        <v>30</v>
      </c>
      <c r="AL34" s="1028"/>
      <c r="AM34" s="1028"/>
      <c r="AN34" s="1028"/>
      <c r="AO34" s="1028"/>
      <c r="AP34" s="1028" t="s">
        <v>585</v>
      </c>
      <c r="AQ34" s="1028"/>
      <c r="AR34" s="1028"/>
      <c r="AS34" s="1028"/>
      <c r="AT34" s="1028"/>
      <c r="AU34" s="1028" t="s">
        <v>585</v>
      </c>
      <c r="AV34" s="1028"/>
      <c r="AW34" s="1028"/>
      <c r="AX34" s="1028"/>
      <c r="AY34" s="1028"/>
      <c r="AZ34" s="1099" t="s">
        <v>585</v>
      </c>
      <c r="BA34" s="1099"/>
      <c r="BB34" s="1099"/>
      <c r="BC34" s="1099"/>
      <c r="BD34" s="1099"/>
      <c r="BE34" s="1083" t="s">
        <v>413</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414</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1860</v>
      </c>
      <c r="AG63" s="1016"/>
      <c r="AH63" s="1016"/>
      <c r="AI63" s="1016"/>
      <c r="AJ63" s="1081"/>
      <c r="AK63" s="1082"/>
      <c r="AL63" s="1020"/>
      <c r="AM63" s="1020"/>
      <c r="AN63" s="1020"/>
      <c r="AO63" s="1020"/>
      <c r="AP63" s="1016">
        <v>35431</v>
      </c>
      <c r="AQ63" s="1016"/>
      <c r="AR63" s="1016"/>
      <c r="AS63" s="1016"/>
      <c r="AT63" s="1016"/>
      <c r="AU63" s="1016">
        <v>16731</v>
      </c>
      <c r="AV63" s="1016"/>
      <c r="AW63" s="1016"/>
      <c r="AX63" s="1016"/>
      <c r="AY63" s="1016"/>
      <c r="AZ63" s="1076"/>
      <c r="BA63" s="1076"/>
      <c r="BB63" s="1076"/>
      <c r="BC63" s="1076"/>
      <c r="BD63" s="1076"/>
      <c r="BE63" s="1017"/>
      <c r="BF63" s="1017"/>
      <c r="BG63" s="1017"/>
      <c r="BH63" s="1017"/>
      <c r="BI63" s="1018"/>
      <c r="BJ63" s="1077" t="s">
        <v>129</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417</v>
      </c>
      <c r="B66" s="1053"/>
      <c r="C66" s="1053"/>
      <c r="D66" s="1053"/>
      <c r="E66" s="1053"/>
      <c r="F66" s="1053"/>
      <c r="G66" s="1053"/>
      <c r="H66" s="1053"/>
      <c r="I66" s="1053"/>
      <c r="J66" s="1053"/>
      <c r="K66" s="1053"/>
      <c r="L66" s="1053"/>
      <c r="M66" s="1053"/>
      <c r="N66" s="1053"/>
      <c r="O66" s="1053"/>
      <c r="P66" s="1054"/>
      <c r="Q66" s="1058" t="s">
        <v>396</v>
      </c>
      <c r="R66" s="1059"/>
      <c r="S66" s="1059"/>
      <c r="T66" s="1059"/>
      <c r="U66" s="1060"/>
      <c r="V66" s="1058" t="s">
        <v>397</v>
      </c>
      <c r="W66" s="1059"/>
      <c r="X66" s="1059"/>
      <c r="Y66" s="1059"/>
      <c r="Z66" s="1060"/>
      <c r="AA66" s="1058" t="s">
        <v>398</v>
      </c>
      <c r="AB66" s="1059"/>
      <c r="AC66" s="1059"/>
      <c r="AD66" s="1059"/>
      <c r="AE66" s="1060"/>
      <c r="AF66" s="1064" t="s">
        <v>418</v>
      </c>
      <c r="AG66" s="1065"/>
      <c r="AH66" s="1065"/>
      <c r="AI66" s="1065"/>
      <c r="AJ66" s="1066"/>
      <c r="AK66" s="1058" t="s">
        <v>419</v>
      </c>
      <c r="AL66" s="1053"/>
      <c r="AM66" s="1053"/>
      <c r="AN66" s="1053"/>
      <c r="AO66" s="1054"/>
      <c r="AP66" s="1058" t="s">
        <v>420</v>
      </c>
      <c r="AQ66" s="1059"/>
      <c r="AR66" s="1059"/>
      <c r="AS66" s="1059"/>
      <c r="AT66" s="1060"/>
      <c r="AU66" s="1058" t="s">
        <v>421</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589</v>
      </c>
      <c r="C68" s="1043"/>
      <c r="D68" s="1043"/>
      <c r="E68" s="1043"/>
      <c r="F68" s="1043"/>
      <c r="G68" s="1043"/>
      <c r="H68" s="1043"/>
      <c r="I68" s="1043"/>
      <c r="J68" s="1043"/>
      <c r="K68" s="1043"/>
      <c r="L68" s="1043"/>
      <c r="M68" s="1043"/>
      <c r="N68" s="1043"/>
      <c r="O68" s="1043"/>
      <c r="P68" s="1044"/>
      <c r="Q68" s="1045">
        <v>4378</v>
      </c>
      <c r="R68" s="1039"/>
      <c r="S68" s="1039"/>
      <c r="T68" s="1039"/>
      <c r="U68" s="1039"/>
      <c r="V68" s="1039">
        <v>4173</v>
      </c>
      <c r="W68" s="1039"/>
      <c r="X68" s="1039"/>
      <c r="Y68" s="1039"/>
      <c r="Z68" s="1039"/>
      <c r="AA68" s="1039">
        <v>204</v>
      </c>
      <c r="AB68" s="1039"/>
      <c r="AC68" s="1039"/>
      <c r="AD68" s="1039"/>
      <c r="AE68" s="1039"/>
      <c r="AF68" s="1039">
        <v>204</v>
      </c>
      <c r="AG68" s="1039"/>
      <c r="AH68" s="1039"/>
      <c r="AI68" s="1039"/>
      <c r="AJ68" s="1039"/>
      <c r="AK68" s="1039">
        <v>24</v>
      </c>
      <c r="AL68" s="1039"/>
      <c r="AM68" s="1039"/>
      <c r="AN68" s="1039"/>
      <c r="AO68" s="1039"/>
      <c r="AP68" s="1039">
        <v>1363</v>
      </c>
      <c r="AQ68" s="1039"/>
      <c r="AR68" s="1039"/>
      <c r="AS68" s="1039"/>
      <c r="AT68" s="1039"/>
      <c r="AU68" s="1039">
        <v>1242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590</v>
      </c>
      <c r="C69" s="1032"/>
      <c r="D69" s="1032"/>
      <c r="E69" s="1032"/>
      <c r="F69" s="1032"/>
      <c r="G69" s="1032"/>
      <c r="H69" s="1032"/>
      <c r="I69" s="1032"/>
      <c r="J69" s="1032"/>
      <c r="K69" s="1032"/>
      <c r="L69" s="1032"/>
      <c r="M69" s="1032"/>
      <c r="N69" s="1032"/>
      <c r="O69" s="1032"/>
      <c r="P69" s="1033"/>
      <c r="Q69" s="1034">
        <v>1887</v>
      </c>
      <c r="R69" s="1028"/>
      <c r="S69" s="1028"/>
      <c r="T69" s="1028"/>
      <c r="U69" s="1028"/>
      <c r="V69" s="1028">
        <v>1590</v>
      </c>
      <c r="W69" s="1028"/>
      <c r="X69" s="1028"/>
      <c r="Y69" s="1028"/>
      <c r="Z69" s="1028"/>
      <c r="AA69" s="1028">
        <v>297</v>
      </c>
      <c r="AB69" s="1028"/>
      <c r="AC69" s="1028"/>
      <c r="AD69" s="1028"/>
      <c r="AE69" s="1028"/>
      <c r="AF69" s="1028">
        <v>297</v>
      </c>
      <c r="AG69" s="1028"/>
      <c r="AH69" s="1028"/>
      <c r="AI69" s="1028"/>
      <c r="AJ69" s="1028"/>
      <c r="AK69" s="1028">
        <v>217</v>
      </c>
      <c r="AL69" s="1028"/>
      <c r="AM69" s="1028"/>
      <c r="AN69" s="1028"/>
      <c r="AO69" s="1028"/>
      <c r="AP69" s="1028">
        <v>1234</v>
      </c>
      <c r="AQ69" s="1028"/>
      <c r="AR69" s="1028"/>
      <c r="AS69" s="1028"/>
      <c r="AT69" s="1028"/>
      <c r="AU69" s="1028">
        <v>621</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591</v>
      </c>
      <c r="C70" s="1032"/>
      <c r="D70" s="1032"/>
      <c r="E70" s="1032"/>
      <c r="F70" s="1032"/>
      <c r="G70" s="1032"/>
      <c r="H70" s="1032"/>
      <c r="I70" s="1032"/>
      <c r="J70" s="1032"/>
      <c r="K70" s="1032"/>
      <c r="L70" s="1032"/>
      <c r="M70" s="1032"/>
      <c r="N70" s="1032"/>
      <c r="O70" s="1032"/>
      <c r="P70" s="1033"/>
      <c r="Q70" s="1034">
        <v>120</v>
      </c>
      <c r="R70" s="1028"/>
      <c r="S70" s="1028"/>
      <c r="T70" s="1028"/>
      <c r="U70" s="1028"/>
      <c r="V70" s="1028">
        <v>108</v>
      </c>
      <c r="W70" s="1028"/>
      <c r="X70" s="1028"/>
      <c r="Y70" s="1028"/>
      <c r="Z70" s="1028"/>
      <c r="AA70" s="1028">
        <v>12</v>
      </c>
      <c r="AB70" s="1028"/>
      <c r="AC70" s="1028"/>
      <c r="AD70" s="1028"/>
      <c r="AE70" s="1028"/>
      <c r="AF70" s="1028">
        <v>836</v>
      </c>
      <c r="AG70" s="1028"/>
      <c r="AH70" s="1028"/>
      <c r="AI70" s="1028"/>
      <c r="AJ70" s="1028"/>
      <c r="AK70" s="1028">
        <v>10</v>
      </c>
      <c r="AL70" s="1028"/>
      <c r="AM70" s="1028"/>
      <c r="AN70" s="1028"/>
      <c r="AO70" s="1028"/>
      <c r="AP70" s="1028" t="s">
        <v>599</v>
      </c>
      <c r="AQ70" s="1028"/>
      <c r="AR70" s="1028"/>
      <c r="AS70" s="1028"/>
      <c r="AT70" s="1028"/>
      <c r="AU70" s="1028" t="s">
        <v>599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592</v>
      </c>
      <c r="C71" s="1032"/>
      <c r="D71" s="1032"/>
      <c r="E71" s="1032"/>
      <c r="F71" s="1032"/>
      <c r="G71" s="1032"/>
      <c r="H71" s="1032"/>
      <c r="I71" s="1032"/>
      <c r="J71" s="1032"/>
      <c r="K71" s="1032"/>
      <c r="L71" s="1032"/>
      <c r="M71" s="1032"/>
      <c r="N71" s="1032"/>
      <c r="O71" s="1032"/>
      <c r="P71" s="1033"/>
      <c r="Q71" s="1034">
        <v>790</v>
      </c>
      <c r="R71" s="1028"/>
      <c r="S71" s="1028"/>
      <c r="T71" s="1028"/>
      <c r="U71" s="1028"/>
      <c r="V71" s="1028">
        <v>774</v>
      </c>
      <c r="W71" s="1028"/>
      <c r="X71" s="1028"/>
      <c r="Y71" s="1028"/>
      <c r="Z71" s="1028"/>
      <c r="AA71" s="1028">
        <v>16</v>
      </c>
      <c r="AB71" s="1028"/>
      <c r="AC71" s="1028"/>
      <c r="AD71" s="1028"/>
      <c r="AE71" s="1028"/>
      <c r="AF71" s="1028">
        <v>16</v>
      </c>
      <c r="AG71" s="1028"/>
      <c r="AH71" s="1028"/>
      <c r="AI71" s="1028"/>
      <c r="AJ71" s="1028"/>
      <c r="AK71" s="1028">
        <v>57</v>
      </c>
      <c r="AL71" s="1028"/>
      <c r="AM71" s="1028"/>
      <c r="AN71" s="1028"/>
      <c r="AO71" s="1028"/>
      <c r="AP71" s="1028">
        <v>765</v>
      </c>
      <c r="AQ71" s="1028"/>
      <c r="AR71" s="1028"/>
      <c r="AS71" s="1028"/>
      <c r="AT71" s="1028"/>
      <c r="AU71" s="1028">
        <v>204</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593</v>
      </c>
      <c r="C72" s="1032"/>
      <c r="D72" s="1032"/>
      <c r="E72" s="1032"/>
      <c r="F72" s="1032"/>
      <c r="G72" s="1032"/>
      <c r="H72" s="1032"/>
      <c r="I72" s="1032"/>
      <c r="J72" s="1032"/>
      <c r="K72" s="1032"/>
      <c r="L72" s="1032"/>
      <c r="M72" s="1032"/>
      <c r="N72" s="1032"/>
      <c r="O72" s="1032"/>
      <c r="P72" s="1033"/>
      <c r="Q72" s="1034">
        <v>534</v>
      </c>
      <c r="R72" s="1028"/>
      <c r="S72" s="1028"/>
      <c r="T72" s="1028"/>
      <c r="U72" s="1028"/>
      <c r="V72" s="1028">
        <v>508</v>
      </c>
      <c r="W72" s="1028"/>
      <c r="X72" s="1028"/>
      <c r="Y72" s="1028"/>
      <c r="Z72" s="1028"/>
      <c r="AA72" s="1028">
        <v>26</v>
      </c>
      <c r="AB72" s="1028"/>
      <c r="AC72" s="1028"/>
      <c r="AD72" s="1028"/>
      <c r="AE72" s="1028"/>
      <c r="AF72" s="1028">
        <v>26</v>
      </c>
      <c r="AG72" s="1028"/>
      <c r="AH72" s="1028"/>
      <c r="AI72" s="1028"/>
      <c r="AJ72" s="1028"/>
      <c r="AK72" s="1028">
        <v>5</v>
      </c>
      <c r="AL72" s="1028"/>
      <c r="AM72" s="1028"/>
      <c r="AN72" s="1028"/>
      <c r="AO72" s="1028"/>
      <c r="AP72" s="1028" t="s">
        <v>599</v>
      </c>
      <c r="AQ72" s="1028"/>
      <c r="AR72" s="1028"/>
      <c r="AS72" s="1028"/>
      <c r="AT72" s="1028"/>
      <c r="AU72" s="1028" t="s">
        <v>599</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594</v>
      </c>
      <c r="C73" s="1032"/>
      <c r="D73" s="1032"/>
      <c r="E73" s="1032"/>
      <c r="F73" s="1032"/>
      <c r="G73" s="1032"/>
      <c r="H73" s="1032"/>
      <c r="I73" s="1032"/>
      <c r="J73" s="1032"/>
      <c r="K73" s="1032"/>
      <c r="L73" s="1032"/>
      <c r="M73" s="1032"/>
      <c r="N73" s="1032"/>
      <c r="O73" s="1032"/>
      <c r="P73" s="1033"/>
      <c r="Q73" s="1034">
        <v>171935</v>
      </c>
      <c r="R73" s="1028"/>
      <c r="S73" s="1028"/>
      <c r="T73" s="1028"/>
      <c r="U73" s="1028"/>
      <c r="V73" s="1028">
        <v>162213</v>
      </c>
      <c r="W73" s="1028"/>
      <c r="X73" s="1028"/>
      <c r="Y73" s="1028"/>
      <c r="Z73" s="1028"/>
      <c r="AA73" s="1028">
        <v>9722</v>
      </c>
      <c r="AB73" s="1028"/>
      <c r="AC73" s="1028"/>
      <c r="AD73" s="1028"/>
      <c r="AE73" s="1028"/>
      <c r="AF73" s="1028">
        <v>9719</v>
      </c>
      <c r="AG73" s="1028"/>
      <c r="AH73" s="1028"/>
      <c r="AI73" s="1028"/>
      <c r="AJ73" s="1028"/>
      <c r="AK73" s="1028">
        <v>4660</v>
      </c>
      <c r="AL73" s="1028"/>
      <c r="AM73" s="1028"/>
      <c r="AN73" s="1028"/>
      <c r="AO73" s="1028"/>
      <c r="AP73" s="1028" t="s">
        <v>599</v>
      </c>
      <c r="AQ73" s="1028"/>
      <c r="AR73" s="1028"/>
      <c r="AS73" s="1028"/>
      <c r="AT73" s="1028"/>
      <c r="AU73" s="1028" t="s">
        <v>599</v>
      </c>
      <c r="AV73" s="1028"/>
      <c r="AW73" s="1028"/>
      <c r="AX73" s="1028"/>
      <c r="AY73" s="1028"/>
      <c r="AZ73" s="1029" t="s">
        <v>600</v>
      </c>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595</v>
      </c>
      <c r="C74" s="1032"/>
      <c r="D74" s="1032"/>
      <c r="E74" s="1032"/>
      <c r="F74" s="1032"/>
      <c r="G74" s="1032"/>
      <c r="H74" s="1032"/>
      <c r="I74" s="1032"/>
      <c r="J74" s="1032"/>
      <c r="K74" s="1032"/>
      <c r="L74" s="1032"/>
      <c r="M74" s="1032"/>
      <c r="N74" s="1032"/>
      <c r="O74" s="1032"/>
      <c r="P74" s="1033"/>
      <c r="Q74" s="1034">
        <v>9867</v>
      </c>
      <c r="R74" s="1028"/>
      <c r="S74" s="1028"/>
      <c r="T74" s="1028"/>
      <c r="U74" s="1028"/>
      <c r="V74" s="1028">
        <v>6844</v>
      </c>
      <c r="W74" s="1028"/>
      <c r="X74" s="1028"/>
      <c r="Y74" s="1028"/>
      <c r="Z74" s="1028"/>
      <c r="AA74" s="1028">
        <v>3023</v>
      </c>
      <c r="AB74" s="1028"/>
      <c r="AC74" s="1028"/>
      <c r="AD74" s="1028"/>
      <c r="AE74" s="1028"/>
      <c r="AF74" s="1028">
        <v>3023</v>
      </c>
      <c r="AG74" s="1028"/>
      <c r="AH74" s="1028"/>
      <c r="AI74" s="1028"/>
      <c r="AJ74" s="1028"/>
      <c r="AK74" s="1028" t="s">
        <v>599</v>
      </c>
      <c r="AL74" s="1028"/>
      <c r="AM74" s="1028"/>
      <c r="AN74" s="1028"/>
      <c r="AO74" s="1028"/>
      <c r="AP74" s="1028" t="s">
        <v>599</v>
      </c>
      <c r="AQ74" s="1028"/>
      <c r="AR74" s="1028"/>
      <c r="AS74" s="1028"/>
      <c r="AT74" s="1028"/>
      <c r="AU74" s="1028" t="s">
        <v>599</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596</v>
      </c>
      <c r="C75" s="1032"/>
      <c r="D75" s="1032"/>
      <c r="E75" s="1032"/>
      <c r="F75" s="1032"/>
      <c r="G75" s="1032"/>
      <c r="H75" s="1032"/>
      <c r="I75" s="1032"/>
      <c r="J75" s="1032"/>
      <c r="K75" s="1032"/>
      <c r="L75" s="1032"/>
      <c r="M75" s="1032"/>
      <c r="N75" s="1032"/>
      <c r="O75" s="1032"/>
      <c r="P75" s="1033"/>
      <c r="Q75" s="1035">
        <v>704</v>
      </c>
      <c r="R75" s="1036"/>
      <c r="S75" s="1036"/>
      <c r="T75" s="1036"/>
      <c r="U75" s="1037"/>
      <c r="V75" s="1038">
        <v>685</v>
      </c>
      <c r="W75" s="1036"/>
      <c r="X75" s="1036"/>
      <c r="Y75" s="1036"/>
      <c r="Z75" s="1037"/>
      <c r="AA75" s="1038">
        <v>19</v>
      </c>
      <c r="AB75" s="1036"/>
      <c r="AC75" s="1036"/>
      <c r="AD75" s="1036"/>
      <c r="AE75" s="1037"/>
      <c r="AF75" s="1038">
        <v>19</v>
      </c>
      <c r="AG75" s="1036"/>
      <c r="AH75" s="1036"/>
      <c r="AI75" s="1036"/>
      <c r="AJ75" s="1037"/>
      <c r="AK75" s="1038">
        <v>14</v>
      </c>
      <c r="AL75" s="1036"/>
      <c r="AM75" s="1036"/>
      <c r="AN75" s="1036"/>
      <c r="AO75" s="1037"/>
      <c r="AP75" s="1038" t="s">
        <v>599</v>
      </c>
      <c r="AQ75" s="1036"/>
      <c r="AR75" s="1036"/>
      <c r="AS75" s="1036"/>
      <c r="AT75" s="1037"/>
      <c r="AU75" s="1038" t="s">
        <v>599</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597</v>
      </c>
      <c r="C76" s="1032"/>
      <c r="D76" s="1032"/>
      <c r="E76" s="1032"/>
      <c r="F76" s="1032"/>
      <c r="G76" s="1032"/>
      <c r="H76" s="1032"/>
      <c r="I76" s="1032"/>
      <c r="J76" s="1032"/>
      <c r="K76" s="1032"/>
      <c r="L76" s="1032"/>
      <c r="M76" s="1032"/>
      <c r="N76" s="1032"/>
      <c r="O76" s="1032"/>
      <c r="P76" s="1033"/>
      <c r="Q76" s="1035">
        <v>148</v>
      </c>
      <c r="R76" s="1036"/>
      <c r="S76" s="1036"/>
      <c r="T76" s="1036"/>
      <c r="U76" s="1037"/>
      <c r="V76" s="1038">
        <v>143</v>
      </c>
      <c r="W76" s="1036"/>
      <c r="X76" s="1036"/>
      <c r="Y76" s="1036"/>
      <c r="Z76" s="1037"/>
      <c r="AA76" s="1038">
        <v>6</v>
      </c>
      <c r="AB76" s="1036"/>
      <c r="AC76" s="1036"/>
      <c r="AD76" s="1036"/>
      <c r="AE76" s="1037"/>
      <c r="AF76" s="1038">
        <v>6</v>
      </c>
      <c r="AG76" s="1036"/>
      <c r="AH76" s="1036"/>
      <c r="AI76" s="1036"/>
      <c r="AJ76" s="1037"/>
      <c r="AK76" s="1038">
        <v>12</v>
      </c>
      <c r="AL76" s="1036"/>
      <c r="AM76" s="1036"/>
      <c r="AN76" s="1036"/>
      <c r="AO76" s="1037"/>
      <c r="AP76" s="1038" t="s">
        <v>599</v>
      </c>
      <c r="AQ76" s="1036"/>
      <c r="AR76" s="1036"/>
      <c r="AS76" s="1036"/>
      <c r="AT76" s="1037"/>
      <c r="AU76" s="1038" t="s">
        <v>599</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598</v>
      </c>
      <c r="C77" s="1032"/>
      <c r="D77" s="1032"/>
      <c r="E77" s="1032"/>
      <c r="F77" s="1032"/>
      <c r="G77" s="1032"/>
      <c r="H77" s="1032"/>
      <c r="I77" s="1032"/>
      <c r="J77" s="1032"/>
      <c r="K77" s="1032"/>
      <c r="L77" s="1032"/>
      <c r="M77" s="1032"/>
      <c r="N77" s="1032"/>
      <c r="O77" s="1032"/>
      <c r="P77" s="1033"/>
      <c r="Q77" s="1035">
        <v>8</v>
      </c>
      <c r="R77" s="1036"/>
      <c r="S77" s="1036"/>
      <c r="T77" s="1036"/>
      <c r="U77" s="1037"/>
      <c r="V77" s="1038">
        <v>7</v>
      </c>
      <c r="W77" s="1036"/>
      <c r="X77" s="1036"/>
      <c r="Y77" s="1036"/>
      <c r="Z77" s="1037"/>
      <c r="AA77" s="1038">
        <v>1</v>
      </c>
      <c r="AB77" s="1036"/>
      <c r="AC77" s="1036"/>
      <c r="AD77" s="1036"/>
      <c r="AE77" s="1037"/>
      <c r="AF77" s="1038">
        <v>1</v>
      </c>
      <c r="AG77" s="1036"/>
      <c r="AH77" s="1036"/>
      <c r="AI77" s="1036"/>
      <c r="AJ77" s="1037"/>
      <c r="AK77" s="1038" t="s">
        <v>599</v>
      </c>
      <c r="AL77" s="1036"/>
      <c r="AM77" s="1036"/>
      <c r="AN77" s="1036"/>
      <c r="AO77" s="1037"/>
      <c r="AP77" s="1038" t="s">
        <v>599</v>
      </c>
      <c r="AQ77" s="1036"/>
      <c r="AR77" s="1036"/>
      <c r="AS77" s="1036"/>
      <c r="AT77" s="1037"/>
      <c r="AU77" s="1038" t="s">
        <v>599</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14147</v>
      </c>
      <c r="AG88" s="1016"/>
      <c r="AH88" s="1016"/>
      <c r="AI88" s="1016"/>
      <c r="AJ88" s="1016"/>
      <c r="AK88" s="1020"/>
      <c r="AL88" s="1020"/>
      <c r="AM88" s="1020"/>
      <c r="AN88" s="1020"/>
      <c r="AO88" s="1020"/>
      <c r="AP88" s="1016">
        <v>3362</v>
      </c>
      <c r="AQ88" s="1016"/>
      <c r="AR88" s="1016"/>
      <c r="AS88" s="1016"/>
      <c r="AT88" s="1016"/>
      <c r="AU88" s="1016">
        <v>2067</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40</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431</v>
      </c>
      <c r="AB109" s="951"/>
      <c r="AC109" s="951"/>
      <c r="AD109" s="951"/>
      <c r="AE109" s="952"/>
      <c r="AF109" s="953" t="s">
        <v>432</v>
      </c>
      <c r="AG109" s="951"/>
      <c r="AH109" s="951"/>
      <c r="AI109" s="951"/>
      <c r="AJ109" s="952"/>
      <c r="AK109" s="953" t="s">
        <v>307</v>
      </c>
      <c r="AL109" s="951"/>
      <c r="AM109" s="951"/>
      <c r="AN109" s="951"/>
      <c r="AO109" s="952"/>
      <c r="AP109" s="953" t="s">
        <v>433</v>
      </c>
      <c r="AQ109" s="951"/>
      <c r="AR109" s="951"/>
      <c r="AS109" s="951"/>
      <c r="AT109" s="982"/>
      <c r="AU109" s="950" t="s">
        <v>430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431</v>
      </c>
      <c r="BR109" s="951"/>
      <c r="BS109" s="951"/>
      <c r="BT109" s="951"/>
      <c r="BU109" s="952"/>
      <c r="BV109" s="953" t="s">
        <v>432</v>
      </c>
      <c r="BW109" s="951"/>
      <c r="BX109" s="951"/>
      <c r="BY109" s="951"/>
      <c r="BZ109" s="952"/>
      <c r="CA109" s="953" t="s">
        <v>307</v>
      </c>
      <c r="CB109" s="951"/>
      <c r="CC109" s="951"/>
      <c r="CD109" s="951"/>
      <c r="CE109" s="952"/>
      <c r="CF109" s="989" t="s">
        <v>433</v>
      </c>
      <c r="CG109" s="989"/>
      <c r="CH109" s="989"/>
      <c r="CI109" s="989"/>
      <c r="CJ109" s="989"/>
      <c r="CK109" s="953" t="s">
        <v>434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431</v>
      </c>
      <c r="DH109" s="951"/>
      <c r="DI109" s="951"/>
      <c r="DJ109" s="951"/>
      <c r="DK109" s="952"/>
      <c r="DL109" s="953" t="s">
        <v>432</v>
      </c>
      <c r="DM109" s="951"/>
      <c r="DN109" s="951"/>
      <c r="DO109" s="951"/>
      <c r="DP109" s="952"/>
      <c r="DQ109" s="953" t="s">
        <v>307</v>
      </c>
      <c r="DR109" s="951"/>
      <c r="DS109" s="951"/>
      <c r="DT109" s="951"/>
      <c r="DU109" s="952"/>
      <c r="DV109" s="953" t="s">
        <v>433</v>
      </c>
      <c r="DW109" s="951"/>
      <c r="DX109" s="951"/>
      <c r="DY109" s="951"/>
      <c r="DZ109" s="982"/>
    </row>
    <row r="110" spans="1:131" s="248" customFormat="1" ht="26.25" customHeight="1" x14ac:dyDescent="0.15">
      <c r="A110" s="853" t="s">
        <v>435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3032791</v>
      </c>
      <c r="AB110" s="944"/>
      <c r="AC110" s="944"/>
      <c r="AD110" s="944"/>
      <c r="AE110" s="945"/>
      <c r="AF110" s="946">
        <v>2825513</v>
      </c>
      <c r="AG110" s="944"/>
      <c r="AH110" s="944"/>
      <c r="AI110" s="944"/>
      <c r="AJ110" s="945"/>
      <c r="AK110" s="946">
        <v>2710833</v>
      </c>
      <c r="AL110" s="944"/>
      <c r="AM110" s="944"/>
      <c r="AN110" s="944"/>
      <c r="AO110" s="945"/>
      <c r="AP110" s="947">
        <v>17.7</v>
      </c>
      <c r="AQ110" s="948"/>
      <c r="AR110" s="948"/>
      <c r="AS110" s="948"/>
      <c r="AT110" s="949"/>
      <c r="AU110" s="983" t="s">
        <v>73</v>
      </c>
      <c r="AV110" s="984"/>
      <c r="AW110" s="984"/>
      <c r="AX110" s="984"/>
      <c r="AY110" s="984"/>
      <c r="AZ110" s="909" t="s">
        <v>436</v>
      </c>
      <c r="BA110" s="854"/>
      <c r="BB110" s="854"/>
      <c r="BC110" s="854"/>
      <c r="BD110" s="854"/>
      <c r="BE110" s="854"/>
      <c r="BF110" s="854"/>
      <c r="BG110" s="854"/>
      <c r="BH110" s="854"/>
      <c r="BI110" s="854"/>
      <c r="BJ110" s="854"/>
      <c r="BK110" s="854"/>
      <c r="BL110" s="854"/>
      <c r="BM110" s="854"/>
      <c r="BN110" s="854"/>
      <c r="BO110" s="854"/>
      <c r="BP110" s="855"/>
      <c r="BQ110" s="910">
        <v>28625590</v>
      </c>
      <c r="BR110" s="891"/>
      <c r="BS110" s="891"/>
      <c r="BT110" s="891"/>
      <c r="BU110" s="891"/>
      <c r="BV110" s="891">
        <v>31153857</v>
      </c>
      <c r="BW110" s="891"/>
      <c r="BX110" s="891"/>
      <c r="BY110" s="891"/>
      <c r="BZ110" s="891"/>
      <c r="CA110" s="891">
        <v>34894912</v>
      </c>
      <c r="CB110" s="891"/>
      <c r="CC110" s="891"/>
      <c r="CD110" s="891"/>
      <c r="CE110" s="891"/>
      <c r="CF110" s="915">
        <v>228.2</v>
      </c>
      <c r="CG110" s="916"/>
      <c r="CH110" s="916"/>
      <c r="CI110" s="916"/>
      <c r="CJ110" s="916"/>
      <c r="CK110" s="979" t="s">
        <v>437</v>
      </c>
      <c r="CL110" s="865"/>
      <c r="CM110" s="940" t="s">
        <v>438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439</v>
      </c>
      <c r="DH110" s="891"/>
      <c r="DI110" s="891"/>
      <c r="DJ110" s="891"/>
      <c r="DK110" s="891"/>
      <c r="DL110" s="891" t="s">
        <v>439</v>
      </c>
      <c r="DM110" s="891"/>
      <c r="DN110" s="891"/>
      <c r="DO110" s="891"/>
      <c r="DP110" s="891"/>
      <c r="DQ110" s="891" t="s">
        <v>439</v>
      </c>
      <c r="DR110" s="891"/>
      <c r="DS110" s="891"/>
      <c r="DT110" s="891"/>
      <c r="DU110" s="891"/>
      <c r="DV110" s="892" t="s">
        <v>439</v>
      </c>
      <c r="DW110" s="892"/>
      <c r="DX110" s="892"/>
      <c r="DY110" s="892"/>
      <c r="DZ110" s="893"/>
    </row>
    <row r="111" spans="1:131" s="248"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441</v>
      </c>
      <c r="AB111" s="972"/>
      <c r="AC111" s="972"/>
      <c r="AD111" s="972"/>
      <c r="AE111" s="973"/>
      <c r="AF111" s="974" t="s">
        <v>439</v>
      </c>
      <c r="AG111" s="972"/>
      <c r="AH111" s="972"/>
      <c r="AI111" s="972"/>
      <c r="AJ111" s="973"/>
      <c r="AK111" s="974" t="s">
        <v>439</v>
      </c>
      <c r="AL111" s="972"/>
      <c r="AM111" s="972"/>
      <c r="AN111" s="972"/>
      <c r="AO111" s="973"/>
      <c r="AP111" s="975" t="s">
        <v>129</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t="s">
        <v>439</v>
      </c>
      <c r="BR111" s="863"/>
      <c r="BS111" s="863"/>
      <c r="BT111" s="863"/>
      <c r="BU111" s="863"/>
      <c r="BV111" s="863" t="s">
        <v>129</v>
      </c>
      <c r="BW111" s="863"/>
      <c r="BX111" s="863"/>
      <c r="BY111" s="863"/>
      <c r="BZ111" s="863"/>
      <c r="CA111" s="863" t="s">
        <v>129</v>
      </c>
      <c r="CB111" s="863"/>
      <c r="CC111" s="863"/>
      <c r="CD111" s="863"/>
      <c r="CE111" s="863"/>
      <c r="CF111" s="924" t="s">
        <v>129</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439</v>
      </c>
      <c r="DH111" s="863"/>
      <c r="DI111" s="863"/>
      <c r="DJ111" s="863"/>
      <c r="DK111" s="863"/>
      <c r="DL111" s="863" t="s">
        <v>129</v>
      </c>
      <c r="DM111" s="863"/>
      <c r="DN111" s="863"/>
      <c r="DO111" s="863"/>
      <c r="DP111" s="863"/>
      <c r="DQ111" s="863" t="s">
        <v>129</v>
      </c>
      <c r="DR111" s="863"/>
      <c r="DS111" s="863"/>
      <c r="DT111" s="863"/>
      <c r="DU111" s="863"/>
      <c r="DV111" s="840" t="s">
        <v>129</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441</v>
      </c>
      <c r="AB112" s="826"/>
      <c r="AC112" s="826"/>
      <c r="AD112" s="826"/>
      <c r="AE112" s="827"/>
      <c r="AF112" s="828" t="s">
        <v>129</v>
      </c>
      <c r="AG112" s="826"/>
      <c r="AH112" s="826"/>
      <c r="AI112" s="826"/>
      <c r="AJ112" s="827"/>
      <c r="AK112" s="828" t="s">
        <v>129</v>
      </c>
      <c r="AL112" s="826"/>
      <c r="AM112" s="826"/>
      <c r="AN112" s="826"/>
      <c r="AO112" s="827"/>
      <c r="AP112" s="873" t="s">
        <v>129</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17920271</v>
      </c>
      <c r="BR112" s="863"/>
      <c r="BS112" s="863"/>
      <c r="BT112" s="863"/>
      <c r="BU112" s="863"/>
      <c r="BV112" s="863">
        <v>17570373</v>
      </c>
      <c r="BW112" s="863"/>
      <c r="BX112" s="863"/>
      <c r="BY112" s="863"/>
      <c r="BZ112" s="863"/>
      <c r="CA112" s="863">
        <v>16730522</v>
      </c>
      <c r="CB112" s="863"/>
      <c r="CC112" s="863"/>
      <c r="CD112" s="863"/>
      <c r="CE112" s="863"/>
      <c r="CF112" s="924">
        <v>109.4</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441</v>
      </c>
      <c r="DH112" s="863"/>
      <c r="DI112" s="863"/>
      <c r="DJ112" s="863"/>
      <c r="DK112" s="863"/>
      <c r="DL112" s="863" t="s">
        <v>439</v>
      </c>
      <c r="DM112" s="863"/>
      <c r="DN112" s="863"/>
      <c r="DO112" s="863"/>
      <c r="DP112" s="863"/>
      <c r="DQ112" s="863" t="s">
        <v>129</v>
      </c>
      <c r="DR112" s="863"/>
      <c r="DS112" s="863"/>
      <c r="DT112" s="863"/>
      <c r="DU112" s="863"/>
      <c r="DV112" s="840" t="s">
        <v>439</v>
      </c>
      <c r="DW112" s="840"/>
      <c r="DX112" s="840"/>
      <c r="DY112" s="840"/>
      <c r="DZ112" s="841"/>
    </row>
    <row r="113" spans="1:130" s="248"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1587328</v>
      </c>
      <c r="AB113" s="972"/>
      <c r="AC113" s="972"/>
      <c r="AD113" s="972"/>
      <c r="AE113" s="973"/>
      <c r="AF113" s="974">
        <v>1559661</v>
      </c>
      <c r="AG113" s="972"/>
      <c r="AH113" s="972"/>
      <c r="AI113" s="972"/>
      <c r="AJ113" s="973"/>
      <c r="AK113" s="974">
        <v>1543267</v>
      </c>
      <c r="AL113" s="972"/>
      <c r="AM113" s="972"/>
      <c r="AN113" s="972"/>
      <c r="AO113" s="973"/>
      <c r="AP113" s="975">
        <v>10.1</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v>749489</v>
      </c>
      <c r="BR113" s="863"/>
      <c r="BS113" s="863"/>
      <c r="BT113" s="863"/>
      <c r="BU113" s="863"/>
      <c r="BV113" s="863">
        <v>729955</v>
      </c>
      <c r="BW113" s="863"/>
      <c r="BX113" s="863"/>
      <c r="BY113" s="863"/>
      <c r="BZ113" s="863"/>
      <c r="CA113" s="863">
        <v>2066525</v>
      </c>
      <c r="CB113" s="863"/>
      <c r="CC113" s="863"/>
      <c r="CD113" s="863"/>
      <c r="CE113" s="863"/>
      <c r="CF113" s="924">
        <v>13.5</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441</v>
      </c>
      <c r="DH113" s="826"/>
      <c r="DI113" s="826"/>
      <c r="DJ113" s="826"/>
      <c r="DK113" s="827"/>
      <c r="DL113" s="828" t="s">
        <v>129</v>
      </c>
      <c r="DM113" s="826"/>
      <c r="DN113" s="826"/>
      <c r="DO113" s="826"/>
      <c r="DP113" s="827"/>
      <c r="DQ113" s="828" t="s">
        <v>129</v>
      </c>
      <c r="DR113" s="826"/>
      <c r="DS113" s="826"/>
      <c r="DT113" s="826"/>
      <c r="DU113" s="827"/>
      <c r="DV113" s="873" t="s">
        <v>439</v>
      </c>
      <c r="DW113" s="874"/>
      <c r="DX113" s="874"/>
      <c r="DY113" s="874"/>
      <c r="DZ113" s="875"/>
    </row>
    <row r="114" spans="1:130" s="248" customFormat="1" ht="26.25" customHeight="1" x14ac:dyDescent="0.15">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107409</v>
      </c>
      <c r="AB114" s="826"/>
      <c r="AC114" s="826"/>
      <c r="AD114" s="826"/>
      <c r="AE114" s="827"/>
      <c r="AF114" s="828">
        <v>97026</v>
      </c>
      <c r="AG114" s="826"/>
      <c r="AH114" s="826"/>
      <c r="AI114" s="826"/>
      <c r="AJ114" s="827"/>
      <c r="AK114" s="828">
        <v>116651</v>
      </c>
      <c r="AL114" s="826"/>
      <c r="AM114" s="826"/>
      <c r="AN114" s="826"/>
      <c r="AO114" s="827"/>
      <c r="AP114" s="873">
        <v>0.8</v>
      </c>
      <c r="AQ114" s="874"/>
      <c r="AR114" s="874"/>
      <c r="AS114" s="874"/>
      <c r="AT114" s="875"/>
      <c r="AU114" s="985"/>
      <c r="AV114" s="986"/>
      <c r="AW114" s="986"/>
      <c r="AX114" s="986"/>
      <c r="AY114" s="986"/>
      <c r="AZ114" s="861" t="s">
        <v>452</v>
      </c>
      <c r="BA114" s="796"/>
      <c r="BB114" s="796"/>
      <c r="BC114" s="796"/>
      <c r="BD114" s="796"/>
      <c r="BE114" s="796"/>
      <c r="BF114" s="796"/>
      <c r="BG114" s="796"/>
      <c r="BH114" s="796"/>
      <c r="BI114" s="796"/>
      <c r="BJ114" s="796"/>
      <c r="BK114" s="796"/>
      <c r="BL114" s="796"/>
      <c r="BM114" s="796"/>
      <c r="BN114" s="796"/>
      <c r="BO114" s="796"/>
      <c r="BP114" s="797"/>
      <c r="BQ114" s="862">
        <v>2593728</v>
      </c>
      <c r="BR114" s="863"/>
      <c r="BS114" s="863"/>
      <c r="BT114" s="863"/>
      <c r="BU114" s="863"/>
      <c r="BV114" s="863">
        <v>2309604</v>
      </c>
      <c r="BW114" s="863"/>
      <c r="BX114" s="863"/>
      <c r="BY114" s="863"/>
      <c r="BZ114" s="863"/>
      <c r="CA114" s="863">
        <v>2154171</v>
      </c>
      <c r="CB114" s="863"/>
      <c r="CC114" s="863"/>
      <c r="CD114" s="863"/>
      <c r="CE114" s="863"/>
      <c r="CF114" s="924">
        <v>14.1</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129</v>
      </c>
      <c r="DH114" s="826"/>
      <c r="DI114" s="826"/>
      <c r="DJ114" s="826"/>
      <c r="DK114" s="827"/>
      <c r="DL114" s="828" t="s">
        <v>129</v>
      </c>
      <c r="DM114" s="826"/>
      <c r="DN114" s="826"/>
      <c r="DO114" s="826"/>
      <c r="DP114" s="827"/>
      <c r="DQ114" s="828" t="s">
        <v>439</v>
      </c>
      <c r="DR114" s="826"/>
      <c r="DS114" s="826"/>
      <c r="DT114" s="826"/>
      <c r="DU114" s="827"/>
      <c r="DV114" s="873" t="s">
        <v>129</v>
      </c>
      <c r="DW114" s="874"/>
      <c r="DX114" s="874"/>
      <c r="DY114" s="874"/>
      <c r="DZ114" s="875"/>
    </row>
    <row r="115" spans="1:130" s="248" customFormat="1" ht="26.25" customHeight="1" x14ac:dyDescent="0.15">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419</v>
      </c>
      <c r="AB115" s="972"/>
      <c r="AC115" s="972"/>
      <c r="AD115" s="972"/>
      <c r="AE115" s="973"/>
      <c r="AF115" s="974">
        <v>340</v>
      </c>
      <c r="AG115" s="972"/>
      <c r="AH115" s="972"/>
      <c r="AI115" s="972"/>
      <c r="AJ115" s="973"/>
      <c r="AK115" s="974">
        <v>277</v>
      </c>
      <c r="AL115" s="972"/>
      <c r="AM115" s="972"/>
      <c r="AN115" s="972"/>
      <c r="AO115" s="973"/>
      <c r="AP115" s="975">
        <v>0</v>
      </c>
      <c r="AQ115" s="976"/>
      <c r="AR115" s="976"/>
      <c r="AS115" s="976"/>
      <c r="AT115" s="977"/>
      <c r="AU115" s="985"/>
      <c r="AV115" s="986"/>
      <c r="AW115" s="986"/>
      <c r="AX115" s="986"/>
      <c r="AY115" s="986"/>
      <c r="AZ115" s="861" t="s">
        <v>455</v>
      </c>
      <c r="BA115" s="796"/>
      <c r="BB115" s="796"/>
      <c r="BC115" s="796"/>
      <c r="BD115" s="796"/>
      <c r="BE115" s="796"/>
      <c r="BF115" s="796"/>
      <c r="BG115" s="796"/>
      <c r="BH115" s="796"/>
      <c r="BI115" s="796"/>
      <c r="BJ115" s="796"/>
      <c r="BK115" s="796"/>
      <c r="BL115" s="796"/>
      <c r="BM115" s="796"/>
      <c r="BN115" s="796"/>
      <c r="BO115" s="796"/>
      <c r="BP115" s="797"/>
      <c r="BQ115" s="862" t="s">
        <v>439</v>
      </c>
      <c r="BR115" s="863"/>
      <c r="BS115" s="863"/>
      <c r="BT115" s="863"/>
      <c r="BU115" s="863"/>
      <c r="BV115" s="863" t="s">
        <v>439</v>
      </c>
      <c r="BW115" s="863"/>
      <c r="BX115" s="863"/>
      <c r="BY115" s="863"/>
      <c r="BZ115" s="863"/>
      <c r="CA115" s="863" t="s">
        <v>439</v>
      </c>
      <c r="CB115" s="863"/>
      <c r="CC115" s="863"/>
      <c r="CD115" s="863"/>
      <c r="CE115" s="863"/>
      <c r="CF115" s="924" t="s">
        <v>129</v>
      </c>
      <c r="CG115" s="925"/>
      <c r="CH115" s="925"/>
      <c r="CI115" s="925"/>
      <c r="CJ115" s="925"/>
      <c r="CK115" s="980"/>
      <c r="CL115" s="867"/>
      <c r="CM115" s="861" t="s">
        <v>456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439</v>
      </c>
      <c r="DH115" s="826"/>
      <c r="DI115" s="826"/>
      <c r="DJ115" s="826"/>
      <c r="DK115" s="827"/>
      <c r="DL115" s="828" t="s">
        <v>439</v>
      </c>
      <c r="DM115" s="826"/>
      <c r="DN115" s="826"/>
      <c r="DO115" s="826"/>
      <c r="DP115" s="827"/>
      <c r="DQ115" s="828" t="s">
        <v>439</v>
      </c>
      <c r="DR115" s="826"/>
      <c r="DS115" s="826"/>
      <c r="DT115" s="826"/>
      <c r="DU115" s="827"/>
      <c r="DV115" s="873" t="s">
        <v>439</v>
      </c>
      <c r="DW115" s="874"/>
      <c r="DX115" s="874"/>
      <c r="DY115" s="874"/>
      <c r="DZ115" s="875"/>
    </row>
    <row r="116" spans="1:130" s="248" customFormat="1" ht="26.25" customHeight="1" x14ac:dyDescent="0.15">
      <c r="A116" s="969"/>
      <c r="B116" s="970"/>
      <c r="C116" s="929" t="s">
        <v>457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129</v>
      </c>
      <c r="AB116" s="826"/>
      <c r="AC116" s="826"/>
      <c r="AD116" s="826"/>
      <c r="AE116" s="827"/>
      <c r="AF116" s="828" t="s">
        <v>129</v>
      </c>
      <c r="AG116" s="826"/>
      <c r="AH116" s="826"/>
      <c r="AI116" s="826"/>
      <c r="AJ116" s="827"/>
      <c r="AK116" s="828" t="s">
        <v>439</v>
      </c>
      <c r="AL116" s="826"/>
      <c r="AM116" s="826"/>
      <c r="AN116" s="826"/>
      <c r="AO116" s="827"/>
      <c r="AP116" s="873" t="s">
        <v>439</v>
      </c>
      <c r="AQ116" s="874"/>
      <c r="AR116" s="874"/>
      <c r="AS116" s="874"/>
      <c r="AT116" s="875"/>
      <c r="AU116" s="985"/>
      <c r="AV116" s="986"/>
      <c r="AW116" s="986"/>
      <c r="AX116" s="986"/>
      <c r="AY116" s="986"/>
      <c r="AZ116" s="912" t="s">
        <v>458</v>
      </c>
      <c r="BA116" s="913"/>
      <c r="BB116" s="913"/>
      <c r="BC116" s="913"/>
      <c r="BD116" s="913"/>
      <c r="BE116" s="913"/>
      <c r="BF116" s="913"/>
      <c r="BG116" s="913"/>
      <c r="BH116" s="913"/>
      <c r="BI116" s="913"/>
      <c r="BJ116" s="913"/>
      <c r="BK116" s="913"/>
      <c r="BL116" s="913"/>
      <c r="BM116" s="913"/>
      <c r="BN116" s="913"/>
      <c r="BO116" s="913"/>
      <c r="BP116" s="914"/>
      <c r="BQ116" s="862" t="s">
        <v>129</v>
      </c>
      <c r="BR116" s="863"/>
      <c r="BS116" s="863"/>
      <c r="BT116" s="863"/>
      <c r="BU116" s="863"/>
      <c r="BV116" s="863" t="s">
        <v>439</v>
      </c>
      <c r="BW116" s="863"/>
      <c r="BX116" s="863"/>
      <c r="BY116" s="863"/>
      <c r="BZ116" s="863"/>
      <c r="CA116" s="863" t="s">
        <v>439</v>
      </c>
      <c r="CB116" s="863"/>
      <c r="CC116" s="863"/>
      <c r="CD116" s="863"/>
      <c r="CE116" s="863"/>
      <c r="CF116" s="924" t="s">
        <v>129</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129</v>
      </c>
      <c r="DH116" s="826"/>
      <c r="DI116" s="826"/>
      <c r="DJ116" s="826"/>
      <c r="DK116" s="827"/>
      <c r="DL116" s="828" t="s">
        <v>439</v>
      </c>
      <c r="DM116" s="826"/>
      <c r="DN116" s="826"/>
      <c r="DO116" s="826"/>
      <c r="DP116" s="827"/>
      <c r="DQ116" s="828" t="s">
        <v>439</v>
      </c>
      <c r="DR116" s="826"/>
      <c r="DS116" s="826"/>
      <c r="DT116" s="826"/>
      <c r="DU116" s="827"/>
      <c r="DV116" s="873" t="s">
        <v>441</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460</v>
      </c>
      <c r="Z117" s="952"/>
      <c r="AA117" s="957">
        <v>4727947</v>
      </c>
      <c r="AB117" s="958"/>
      <c r="AC117" s="958"/>
      <c r="AD117" s="958"/>
      <c r="AE117" s="959"/>
      <c r="AF117" s="960">
        <v>4482540</v>
      </c>
      <c r="AG117" s="958"/>
      <c r="AH117" s="958"/>
      <c r="AI117" s="958"/>
      <c r="AJ117" s="959"/>
      <c r="AK117" s="960">
        <v>4371028</v>
      </c>
      <c r="AL117" s="958"/>
      <c r="AM117" s="958"/>
      <c r="AN117" s="958"/>
      <c r="AO117" s="959"/>
      <c r="AP117" s="961"/>
      <c r="AQ117" s="962"/>
      <c r="AR117" s="962"/>
      <c r="AS117" s="962"/>
      <c r="AT117" s="963"/>
      <c r="AU117" s="985"/>
      <c r="AV117" s="986"/>
      <c r="AW117" s="986"/>
      <c r="AX117" s="986"/>
      <c r="AY117" s="986"/>
      <c r="AZ117" s="912" t="s">
        <v>461</v>
      </c>
      <c r="BA117" s="913"/>
      <c r="BB117" s="913"/>
      <c r="BC117" s="913"/>
      <c r="BD117" s="913"/>
      <c r="BE117" s="913"/>
      <c r="BF117" s="913"/>
      <c r="BG117" s="913"/>
      <c r="BH117" s="913"/>
      <c r="BI117" s="913"/>
      <c r="BJ117" s="913"/>
      <c r="BK117" s="913"/>
      <c r="BL117" s="913"/>
      <c r="BM117" s="913"/>
      <c r="BN117" s="913"/>
      <c r="BO117" s="913"/>
      <c r="BP117" s="914"/>
      <c r="BQ117" s="862" t="s">
        <v>129</v>
      </c>
      <c r="BR117" s="863"/>
      <c r="BS117" s="863"/>
      <c r="BT117" s="863"/>
      <c r="BU117" s="863"/>
      <c r="BV117" s="863" t="s">
        <v>439</v>
      </c>
      <c r="BW117" s="863"/>
      <c r="BX117" s="863"/>
      <c r="BY117" s="863"/>
      <c r="BZ117" s="863"/>
      <c r="CA117" s="863" t="s">
        <v>129</v>
      </c>
      <c r="CB117" s="863"/>
      <c r="CC117" s="863"/>
      <c r="CD117" s="863"/>
      <c r="CE117" s="863"/>
      <c r="CF117" s="924" t="s">
        <v>439</v>
      </c>
      <c r="CG117" s="925"/>
      <c r="CH117" s="925"/>
      <c r="CI117" s="925"/>
      <c r="CJ117" s="925"/>
      <c r="CK117" s="980"/>
      <c r="CL117" s="867"/>
      <c r="CM117" s="870" t="s">
        <v>462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129</v>
      </c>
      <c r="DH117" s="826"/>
      <c r="DI117" s="826"/>
      <c r="DJ117" s="826"/>
      <c r="DK117" s="827"/>
      <c r="DL117" s="828" t="s">
        <v>129</v>
      </c>
      <c r="DM117" s="826"/>
      <c r="DN117" s="826"/>
      <c r="DO117" s="826"/>
      <c r="DP117" s="827"/>
      <c r="DQ117" s="828" t="s">
        <v>129</v>
      </c>
      <c r="DR117" s="826"/>
      <c r="DS117" s="826"/>
      <c r="DT117" s="826"/>
      <c r="DU117" s="827"/>
      <c r="DV117" s="873" t="s">
        <v>441</v>
      </c>
      <c r="DW117" s="874"/>
      <c r="DX117" s="874"/>
      <c r="DY117" s="874"/>
      <c r="DZ117" s="875"/>
    </row>
    <row r="118" spans="1:130" s="248" customFormat="1" ht="26.25" customHeight="1" x14ac:dyDescent="0.15">
      <c r="A118" s="950" t="s">
        <v>434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431</v>
      </c>
      <c r="AB118" s="951"/>
      <c r="AC118" s="951"/>
      <c r="AD118" s="951"/>
      <c r="AE118" s="952"/>
      <c r="AF118" s="953" t="s">
        <v>432</v>
      </c>
      <c r="AG118" s="951"/>
      <c r="AH118" s="951"/>
      <c r="AI118" s="951"/>
      <c r="AJ118" s="952"/>
      <c r="AK118" s="953" t="s">
        <v>307</v>
      </c>
      <c r="AL118" s="951"/>
      <c r="AM118" s="951"/>
      <c r="AN118" s="951"/>
      <c r="AO118" s="952"/>
      <c r="AP118" s="954" t="s">
        <v>433</v>
      </c>
      <c r="AQ118" s="955"/>
      <c r="AR118" s="955"/>
      <c r="AS118" s="955"/>
      <c r="AT118" s="956"/>
      <c r="AU118" s="985"/>
      <c r="AV118" s="986"/>
      <c r="AW118" s="986"/>
      <c r="AX118" s="986"/>
      <c r="AY118" s="986"/>
      <c r="AZ118" s="928" t="s">
        <v>463</v>
      </c>
      <c r="BA118" s="929"/>
      <c r="BB118" s="929"/>
      <c r="BC118" s="929"/>
      <c r="BD118" s="929"/>
      <c r="BE118" s="929"/>
      <c r="BF118" s="929"/>
      <c r="BG118" s="929"/>
      <c r="BH118" s="929"/>
      <c r="BI118" s="929"/>
      <c r="BJ118" s="929"/>
      <c r="BK118" s="929"/>
      <c r="BL118" s="929"/>
      <c r="BM118" s="929"/>
      <c r="BN118" s="929"/>
      <c r="BO118" s="929"/>
      <c r="BP118" s="930"/>
      <c r="BQ118" s="931" t="s">
        <v>129</v>
      </c>
      <c r="BR118" s="894"/>
      <c r="BS118" s="894"/>
      <c r="BT118" s="894"/>
      <c r="BU118" s="894"/>
      <c r="BV118" s="894" t="s">
        <v>439</v>
      </c>
      <c r="BW118" s="894"/>
      <c r="BX118" s="894"/>
      <c r="BY118" s="894"/>
      <c r="BZ118" s="894"/>
      <c r="CA118" s="894" t="s">
        <v>129</v>
      </c>
      <c r="CB118" s="894"/>
      <c r="CC118" s="894"/>
      <c r="CD118" s="894"/>
      <c r="CE118" s="894"/>
      <c r="CF118" s="924" t="s">
        <v>129</v>
      </c>
      <c r="CG118" s="925"/>
      <c r="CH118" s="925"/>
      <c r="CI118" s="925"/>
      <c r="CJ118" s="925"/>
      <c r="CK118" s="980"/>
      <c r="CL118" s="867"/>
      <c r="CM118" s="870" t="s">
        <v>464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439</v>
      </c>
      <c r="DH118" s="826"/>
      <c r="DI118" s="826"/>
      <c r="DJ118" s="826"/>
      <c r="DK118" s="827"/>
      <c r="DL118" s="828" t="s">
        <v>129</v>
      </c>
      <c r="DM118" s="826"/>
      <c r="DN118" s="826"/>
      <c r="DO118" s="826"/>
      <c r="DP118" s="827"/>
      <c r="DQ118" s="828" t="s">
        <v>439</v>
      </c>
      <c r="DR118" s="826"/>
      <c r="DS118" s="826"/>
      <c r="DT118" s="826"/>
      <c r="DU118" s="827"/>
      <c r="DV118" s="873" t="s">
        <v>129</v>
      </c>
      <c r="DW118" s="874"/>
      <c r="DX118" s="874"/>
      <c r="DY118" s="874"/>
      <c r="DZ118" s="875"/>
    </row>
    <row r="119" spans="1:130" s="248" customFormat="1" ht="26.25" customHeight="1" x14ac:dyDescent="0.15">
      <c r="A119" s="864" t="s">
        <v>437</v>
      </c>
      <c r="B119" s="865"/>
      <c r="C119" s="940" t="s">
        <v>438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129</v>
      </c>
      <c r="AB119" s="944"/>
      <c r="AC119" s="944"/>
      <c r="AD119" s="944"/>
      <c r="AE119" s="945"/>
      <c r="AF119" s="946" t="s">
        <v>129</v>
      </c>
      <c r="AG119" s="944"/>
      <c r="AH119" s="944"/>
      <c r="AI119" s="944"/>
      <c r="AJ119" s="945"/>
      <c r="AK119" s="946" t="s">
        <v>129</v>
      </c>
      <c r="AL119" s="944"/>
      <c r="AM119" s="944"/>
      <c r="AN119" s="944"/>
      <c r="AO119" s="945"/>
      <c r="AP119" s="947" t="s">
        <v>129</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465</v>
      </c>
      <c r="BP119" s="927"/>
      <c r="BQ119" s="931">
        <v>49889078</v>
      </c>
      <c r="BR119" s="894"/>
      <c r="BS119" s="894"/>
      <c r="BT119" s="894"/>
      <c r="BU119" s="894"/>
      <c r="BV119" s="894">
        <v>51763789</v>
      </c>
      <c r="BW119" s="894"/>
      <c r="BX119" s="894"/>
      <c r="BY119" s="894"/>
      <c r="BZ119" s="894"/>
      <c r="CA119" s="894">
        <v>55846130</v>
      </c>
      <c r="CB119" s="894"/>
      <c r="CC119" s="894"/>
      <c r="CD119" s="894"/>
      <c r="CE119" s="894"/>
      <c r="CF119" s="792"/>
      <c r="CG119" s="793"/>
      <c r="CH119" s="793"/>
      <c r="CI119" s="793"/>
      <c r="CJ119" s="883"/>
      <c r="CK119" s="981"/>
      <c r="CL119" s="869"/>
      <c r="CM119" s="887" t="s">
        <v>466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129</v>
      </c>
      <c r="DH119" s="809"/>
      <c r="DI119" s="809"/>
      <c r="DJ119" s="809"/>
      <c r="DK119" s="810"/>
      <c r="DL119" s="811" t="s">
        <v>129</v>
      </c>
      <c r="DM119" s="809"/>
      <c r="DN119" s="809"/>
      <c r="DO119" s="809"/>
      <c r="DP119" s="810"/>
      <c r="DQ119" s="811" t="s">
        <v>129</v>
      </c>
      <c r="DR119" s="809"/>
      <c r="DS119" s="809"/>
      <c r="DT119" s="809"/>
      <c r="DU119" s="810"/>
      <c r="DV119" s="897" t="s">
        <v>129</v>
      </c>
      <c r="DW119" s="898"/>
      <c r="DX119" s="898"/>
      <c r="DY119" s="898"/>
      <c r="DZ119" s="899"/>
    </row>
    <row r="120" spans="1:130" s="248" customFormat="1" ht="26.25" customHeight="1" x14ac:dyDescent="0.15">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129</v>
      </c>
      <c r="AB120" s="826"/>
      <c r="AC120" s="826"/>
      <c r="AD120" s="826"/>
      <c r="AE120" s="827"/>
      <c r="AF120" s="828" t="s">
        <v>129</v>
      </c>
      <c r="AG120" s="826"/>
      <c r="AH120" s="826"/>
      <c r="AI120" s="826"/>
      <c r="AJ120" s="827"/>
      <c r="AK120" s="828" t="s">
        <v>129</v>
      </c>
      <c r="AL120" s="826"/>
      <c r="AM120" s="826"/>
      <c r="AN120" s="826"/>
      <c r="AO120" s="827"/>
      <c r="AP120" s="873" t="s">
        <v>129</v>
      </c>
      <c r="AQ120" s="874"/>
      <c r="AR120" s="874"/>
      <c r="AS120" s="874"/>
      <c r="AT120" s="875"/>
      <c r="AU120" s="932" t="s">
        <v>467</v>
      </c>
      <c r="AV120" s="933"/>
      <c r="AW120" s="933"/>
      <c r="AX120" s="933"/>
      <c r="AY120" s="934"/>
      <c r="AZ120" s="909" t="s">
        <v>468</v>
      </c>
      <c r="BA120" s="854"/>
      <c r="BB120" s="854"/>
      <c r="BC120" s="854"/>
      <c r="BD120" s="854"/>
      <c r="BE120" s="854"/>
      <c r="BF120" s="854"/>
      <c r="BG120" s="854"/>
      <c r="BH120" s="854"/>
      <c r="BI120" s="854"/>
      <c r="BJ120" s="854"/>
      <c r="BK120" s="854"/>
      <c r="BL120" s="854"/>
      <c r="BM120" s="854"/>
      <c r="BN120" s="854"/>
      <c r="BO120" s="854"/>
      <c r="BP120" s="855"/>
      <c r="BQ120" s="910">
        <v>16191163</v>
      </c>
      <c r="BR120" s="891"/>
      <c r="BS120" s="891"/>
      <c r="BT120" s="891"/>
      <c r="BU120" s="891"/>
      <c r="BV120" s="891">
        <v>16362633</v>
      </c>
      <c r="BW120" s="891"/>
      <c r="BX120" s="891"/>
      <c r="BY120" s="891"/>
      <c r="BZ120" s="891"/>
      <c r="CA120" s="891">
        <v>15564280</v>
      </c>
      <c r="CB120" s="891"/>
      <c r="CC120" s="891"/>
      <c r="CD120" s="891"/>
      <c r="CE120" s="891"/>
      <c r="CF120" s="915">
        <v>101.8</v>
      </c>
      <c r="CG120" s="916"/>
      <c r="CH120" s="916"/>
      <c r="CI120" s="916"/>
      <c r="CJ120" s="916"/>
      <c r="CK120" s="917" t="s">
        <v>469</v>
      </c>
      <c r="CL120" s="901"/>
      <c r="CM120" s="901"/>
      <c r="CN120" s="901"/>
      <c r="CO120" s="902"/>
      <c r="CP120" s="921" t="s">
        <v>409</v>
      </c>
      <c r="CQ120" s="922"/>
      <c r="CR120" s="922"/>
      <c r="CS120" s="922"/>
      <c r="CT120" s="922"/>
      <c r="CU120" s="922"/>
      <c r="CV120" s="922"/>
      <c r="CW120" s="922"/>
      <c r="CX120" s="922"/>
      <c r="CY120" s="922"/>
      <c r="CZ120" s="922"/>
      <c r="DA120" s="922"/>
      <c r="DB120" s="922"/>
      <c r="DC120" s="922"/>
      <c r="DD120" s="922"/>
      <c r="DE120" s="922"/>
      <c r="DF120" s="923"/>
      <c r="DG120" s="910">
        <v>10898400</v>
      </c>
      <c r="DH120" s="891"/>
      <c r="DI120" s="891"/>
      <c r="DJ120" s="891"/>
      <c r="DK120" s="891"/>
      <c r="DL120" s="891">
        <v>10817308</v>
      </c>
      <c r="DM120" s="891"/>
      <c r="DN120" s="891"/>
      <c r="DO120" s="891"/>
      <c r="DP120" s="891"/>
      <c r="DQ120" s="891">
        <v>10822999</v>
      </c>
      <c r="DR120" s="891"/>
      <c r="DS120" s="891"/>
      <c r="DT120" s="891"/>
      <c r="DU120" s="891"/>
      <c r="DV120" s="892">
        <v>70.8</v>
      </c>
      <c r="DW120" s="892"/>
      <c r="DX120" s="892"/>
      <c r="DY120" s="892"/>
      <c r="DZ120" s="893"/>
    </row>
    <row r="121" spans="1:130" s="248" customFormat="1" ht="26.25" customHeight="1" x14ac:dyDescent="0.15">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129</v>
      </c>
      <c r="AB121" s="826"/>
      <c r="AC121" s="826"/>
      <c r="AD121" s="826"/>
      <c r="AE121" s="827"/>
      <c r="AF121" s="828" t="s">
        <v>129</v>
      </c>
      <c r="AG121" s="826"/>
      <c r="AH121" s="826"/>
      <c r="AI121" s="826"/>
      <c r="AJ121" s="827"/>
      <c r="AK121" s="828" t="s">
        <v>129</v>
      </c>
      <c r="AL121" s="826"/>
      <c r="AM121" s="826"/>
      <c r="AN121" s="826"/>
      <c r="AO121" s="827"/>
      <c r="AP121" s="873" t="s">
        <v>129</v>
      </c>
      <c r="AQ121" s="874"/>
      <c r="AR121" s="874"/>
      <c r="AS121" s="874"/>
      <c r="AT121" s="875"/>
      <c r="AU121" s="935"/>
      <c r="AV121" s="936"/>
      <c r="AW121" s="936"/>
      <c r="AX121" s="936"/>
      <c r="AY121" s="937"/>
      <c r="AZ121" s="861" t="s">
        <v>471</v>
      </c>
      <c r="BA121" s="796"/>
      <c r="BB121" s="796"/>
      <c r="BC121" s="796"/>
      <c r="BD121" s="796"/>
      <c r="BE121" s="796"/>
      <c r="BF121" s="796"/>
      <c r="BG121" s="796"/>
      <c r="BH121" s="796"/>
      <c r="BI121" s="796"/>
      <c r="BJ121" s="796"/>
      <c r="BK121" s="796"/>
      <c r="BL121" s="796"/>
      <c r="BM121" s="796"/>
      <c r="BN121" s="796"/>
      <c r="BO121" s="796"/>
      <c r="BP121" s="797"/>
      <c r="BQ121" s="862">
        <v>2228532</v>
      </c>
      <c r="BR121" s="863"/>
      <c r="BS121" s="863"/>
      <c r="BT121" s="863"/>
      <c r="BU121" s="863"/>
      <c r="BV121" s="863">
        <v>2207071</v>
      </c>
      <c r="BW121" s="863"/>
      <c r="BX121" s="863"/>
      <c r="BY121" s="863"/>
      <c r="BZ121" s="863"/>
      <c r="CA121" s="863">
        <v>1925528</v>
      </c>
      <c r="CB121" s="863"/>
      <c r="CC121" s="863"/>
      <c r="CD121" s="863"/>
      <c r="CE121" s="863"/>
      <c r="CF121" s="924">
        <v>12.6</v>
      </c>
      <c r="CG121" s="925"/>
      <c r="CH121" s="925"/>
      <c r="CI121" s="925"/>
      <c r="CJ121" s="925"/>
      <c r="CK121" s="918"/>
      <c r="CL121" s="904"/>
      <c r="CM121" s="904"/>
      <c r="CN121" s="904"/>
      <c r="CO121" s="905"/>
      <c r="CP121" s="884" t="s">
        <v>472</v>
      </c>
      <c r="CQ121" s="885"/>
      <c r="CR121" s="885"/>
      <c r="CS121" s="885"/>
      <c r="CT121" s="885"/>
      <c r="CU121" s="885"/>
      <c r="CV121" s="885"/>
      <c r="CW121" s="885"/>
      <c r="CX121" s="885"/>
      <c r="CY121" s="885"/>
      <c r="CZ121" s="885"/>
      <c r="DA121" s="885"/>
      <c r="DB121" s="885"/>
      <c r="DC121" s="885"/>
      <c r="DD121" s="885"/>
      <c r="DE121" s="885"/>
      <c r="DF121" s="886"/>
      <c r="DG121" s="862">
        <v>6349320</v>
      </c>
      <c r="DH121" s="863"/>
      <c r="DI121" s="863"/>
      <c r="DJ121" s="863"/>
      <c r="DK121" s="863"/>
      <c r="DL121" s="863">
        <v>6117270</v>
      </c>
      <c r="DM121" s="863"/>
      <c r="DN121" s="863"/>
      <c r="DO121" s="863"/>
      <c r="DP121" s="863"/>
      <c r="DQ121" s="863">
        <v>5294841</v>
      </c>
      <c r="DR121" s="863"/>
      <c r="DS121" s="863"/>
      <c r="DT121" s="863"/>
      <c r="DU121" s="863"/>
      <c r="DV121" s="840">
        <v>34.6</v>
      </c>
      <c r="DW121" s="840"/>
      <c r="DX121" s="840"/>
      <c r="DY121" s="840"/>
      <c r="DZ121" s="841"/>
    </row>
    <row r="122" spans="1:130" s="248" customFormat="1" ht="26.25" customHeight="1" x14ac:dyDescent="0.15">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129</v>
      </c>
      <c r="AB122" s="826"/>
      <c r="AC122" s="826"/>
      <c r="AD122" s="826"/>
      <c r="AE122" s="827"/>
      <c r="AF122" s="828" t="s">
        <v>129</v>
      </c>
      <c r="AG122" s="826"/>
      <c r="AH122" s="826"/>
      <c r="AI122" s="826"/>
      <c r="AJ122" s="827"/>
      <c r="AK122" s="828" t="s">
        <v>129</v>
      </c>
      <c r="AL122" s="826"/>
      <c r="AM122" s="826"/>
      <c r="AN122" s="826"/>
      <c r="AO122" s="827"/>
      <c r="AP122" s="873" t="s">
        <v>129</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33610026</v>
      </c>
      <c r="BR122" s="894"/>
      <c r="BS122" s="894"/>
      <c r="BT122" s="894"/>
      <c r="BU122" s="894"/>
      <c r="BV122" s="894">
        <v>35045679</v>
      </c>
      <c r="BW122" s="894"/>
      <c r="BX122" s="894"/>
      <c r="BY122" s="894"/>
      <c r="BZ122" s="894"/>
      <c r="CA122" s="894">
        <v>36578597</v>
      </c>
      <c r="CB122" s="894"/>
      <c r="CC122" s="894"/>
      <c r="CD122" s="894"/>
      <c r="CE122" s="894"/>
      <c r="CF122" s="895">
        <v>239.3</v>
      </c>
      <c r="CG122" s="896"/>
      <c r="CH122" s="896"/>
      <c r="CI122" s="896"/>
      <c r="CJ122" s="896"/>
      <c r="CK122" s="918"/>
      <c r="CL122" s="904"/>
      <c r="CM122" s="904"/>
      <c r="CN122" s="904"/>
      <c r="CO122" s="905"/>
      <c r="CP122" s="884" t="s">
        <v>407</v>
      </c>
      <c r="CQ122" s="885"/>
      <c r="CR122" s="885"/>
      <c r="CS122" s="885"/>
      <c r="CT122" s="885"/>
      <c r="CU122" s="885"/>
      <c r="CV122" s="885"/>
      <c r="CW122" s="885"/>
      <c r="CX122" s="885"/>
      <c r="CY122" s="885"/>
      <c r="CZ122" s="885"/>
      <c r="DA122" s="885"/>
      <c r="DB122" s="885"/>
      <c r="DC122" s="885"/>
      <c r="DD122" s="885"/>
      <c r="DE122" s="885"/>
      <c r="DF122" s="886"/>
      <c r="DG122" s="862">
        <v>672551</v>
      </c>
      <c r="DH122" s="863"/>
      <c r="DI122" s="863"/>
      <c r="DJ122" s="863"/>
      <c r="DK122" s="863"/>
      <c r="DL122" s="863">
        <v>635795</v>
      </c>
      <c r="DM122" s="863"/>
      <c r="DN122" s="863"/>
      <c r="DO122" s="863"/>
      <c r="DP122" s="863"/>
      <c r="DQ122" s="863">
        <v>612682</v>
      </c>
      <c r="DR122" s="863"/>
      <c r="DS122" s="863"/>
      <c r="DT122" s="863"/>
      <c r="DU122" s="863"/>
      <c r="DV122" s="840">
        <v>4</v>
      </c>
      <c r="DW122" s="840"/>
      <c r="DX122" s="840"/>
      <c r="DY122" s="840"/>
      <c r="DZ122" s="841"/>
    </row>
    <row r="123" spans="1:130" s="248" customFormat="1" ht="26.25" customHeight="1" x14ac:dyDescent="0.15">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129</v>
      </c>
      <c r="AB123" s="826"/>
      <c r="AC123" s="826"/>
      <c r="AD123" s="826"/>
      <c r="AE123" s="827"/>
      <c r="AF123" s="828" t="s">
        <v>129</v>
      </c>
      <c r="AG123" s="826"/>
      <c r="AH123" s="826"/>
      <c r="AI123" s="826"/>
      <c r="AJ123" s="827"/>
      <c r="AK123" s="828" t="s">
        <v>129</v>
      </c>
      <c r="AL123" s="826"/>
      <c r="AM123" s="826"/>
      <c r="AN123" s="826"/>
      <c r="AO123" s="827"/>
      <c r="AP123" s="873" t="s">
        <v>129</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474</v>
      </c>
      <c r="BP123" s="927"/>
      <c r="BQ123" s="881">
        <v>52029721</v>
      </c>
      <c r="BR123" s="882"/>
      <c r="BS123" s="882"/>
      <c r="BT123" s="882"/>
      <c r="BU123" s="882"/>
      <c r="BV123" s="882">
        <v>53615383</v>
      </c>
      <c r="BW123" s="882"/>
      <c r="BX123" s="882"/>
      <c r="BY123" s="882"/>
      <c r="BZ123" s="882"/>
      <c r="CA123" s="882">
        <v>54068405</v>
      </c>
      <c r="CB123" s="882"/>
      <c r="CC123" s="882"/>
      <c r="CD123" s="882"/>
      <c r="CE123" s="882"/>
      <c r="CF123" s="792"/>
      <c r="CG123" s="793"/>
      <c r="CH123" s="793"/>
      <c r="CI123" s="793"/>
      <c r="CJ123" s="883"/>
      <c r="CK123" s="918"/>
      <c r="CL123" s="904"/>
      <c r="CM123" s="904"/>
      <c r="CN123" s="904"/>
      <c r="CO123" s="905"/>
      <c r="CP123" s="884" t="s">
        <v>412</v>
      </c>
      <c r="CQ123" s="885"/>
      <c r="CR123" s="885"/>
      <c r="CS123" s="885"/>
      <c r="CT123" s="885"/>
      <c r="CU123" s="885"/>
      <c r="CV123" s="885"/>
      <c r="CW123" s="885"/>
      <c r="CX123" s="885"/>
      <c r="CY123" s="885"/>
      <c r="CZ123" s="885"/>
      <c r="DA123" s="885"/>
      <c r="DB123" s="885"/>
      <c r="DC123" s="885"/>
      <c r="DD123" s="885"/>
      <c r="DE123" s="885"/>
      <c r="DF123" s="886"/>
      <c r="DG123" s="825" t="s">
        <v>475</v>
      </c>
      <c r="DH123" s="826"/>
      <c r="DI123" s="826"/>
      <c r="DJ123" s="826"/>
      <c r="DK123" s="827"/>
      <c r="DL123" s="828" t="s">
        <v>475</v>
      </c>
      <c r="DM123" s="826"/>
      <c r="DN123" s="826"/>
      <c r="DO123" s="826"/>
      <c r="DP123" s="827"/>
      <c r="DQ123" s="828" t="s">
        <v>129</v>
      </c>
      <c r="DR123" s="826"/>
      <c r="DS123" s="826"/>
      <c r="DT123" s="826"/>
      <c r="DU123" s="827"/>
      <c r="DV123" s="873" t="s">
        <v>129</v>
      </c>
      <c r="DW123" s="874"/>
      <c r="DX123" s="874"/>
      <c r="DY123" s="874"/>
      <c r="DZ123" s="875"/>
    </row>
    <row r="124" spans="1:130" s="248" customFormat="1" ht="26.25" customHeight="1" thickBot="1" x14ac:dyDescent="0.2">
      <c r="A124" s="866"/>
      <c r="B124" s="867"/>
      <c r="C124" s="870" t="s">
        <v>462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475</v>
      </c>
      <c r="AB124" s="826"/>
      <c r="AC124" s="826"/>
      <c r="AD124" s="826"/>
      <c r="AE124" s="827"/>
      <c r="AF124" s="828" t="s">
        <v>129</v>
      </c>
      <c r="AG124" s="826"/>
      <c r="AH124" s="826"/>
      <c r="AI124" s="826"/>
      <c r="AJ124" s="827"/>
      <c r="AK124" s="828" t="s">
        <v>475</v>
      </c>
      <c r="AL124" s="826"/>
      <c r="AM124" s="826"/>
      <c r="AN124" s="826"/>
      <c r="AO124" s="827"/>
      <c r="AP124" s="873" t="s">
        <v>129</v>
      </c>
      <c r="AQ124" s="874"/>
      <c r="AR124" s="874"/>
      <c r="AS124" s="874"/>
      <c r="AT124" s="875"/>
      <c r="AU124" s="876" t="s">
        <v>476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129</v>
      </c>
      <c r="BR124" s="880"/>
      <c r="BS124" s="880"/>
      <c r="BT124" s="880"/>
      <c r="BU124" s="880"/>
      <c r="BV124" s="880" t="s">
        <v>129</v>
      </c>
      <c r="BW124" s="880"/>
      <c r="BX124" s="880"/>
      <c r="BY124" s="880"/>
      <c r="BZ124" s="880"/>
      <c r="CA124" s="880">
        <v>11.6</v>
      </c>
      <c r="CB124" s="880"/>
      <c r="CC124" s="880"/>
      <c r="CD124" s="880"/>
      <c r="CE124" s="880"/>
      <c r="CF124" s="770"/>
      <c r="CG124" s="771"/>
      <c r="CH124" s="771"/>
      <c r="CI124" s="771"/>
      <c r="CJ124" s="911"/>
      <c r="CK124" s="919"/>
      <c r="CL124" s="919"/>
      <c r="CM124" s="919"/>
      <c r="CN124" s="919"/>
      <c r="CO124" s="920"/>
      <c r="CP124" s="884" t="s">
        <v>477</v>
      </c>
      <c r="CQ124" s="885"/>
      <c r="CR124" s="885"/>
      <c r="CS124" s="885"/>
      <c r="CT124" s="885"/>
      <c r="CU124" s="885"/>
      <c r="CV124" s="885"/>
      <c r="CW124" s="885"/>
      <c r="CX124" s="885"/>
      <c r="CY124" s="885"/>
      <c r="CZ124" s="885"/>
      <c r="DA124" s="885"/>
      <c r="DB124" s="885"/>
      <c r="DC124" s="885"/>
      <c r="DD124" s="885"/>
      <c r="DE124" s="885"/>
      <c r="DF124" s="886"/>
      <c r="DG124" s="808" t="s">
        <v>475</v>
      </c>
      <c r="DH124" s="809"/>
      <c r="DI124" s="809"/>
      <c r="DJ124" s="809"/>
      <c r="DK124" s="810"/>
      <c r="DL124" s="811" t="s">
        <v>129</v>
      </c>
      <c r="DM124" s="809"/>
      <c r="DN124" s="809"/>
      <c r="DO124" s="809"/>
      <c r="DP124" s="810"/>
      <c r="DQ124" s="811" t="s">
        <v>129</v>
      </c>
      <c r="DR124" s="809"/>
      <c r="DS124" s="809"/>
      <c r="DT124" s="809"/>
      <c r="DU124" s="810"/>
      <c r="DV124" s="897" t="s">
        <v>129</v>
      </c>
      <c r="DW124" s="898"/>
      <c r="DX124" s="898"/>
      <c r="DY124" s="898"/>
      <c r="DZ124" s="899"/>
    </row>
    <row r="125" spans="1:130" s="248" customFormat="1" ht="26.25" customHeight="1" x14ac:dyDescent="0.15">
      <c r="A125" s="866"/>
      <c r="B125" s="867"/>
      <c r="C125" s="870" t="s">
        <v>464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129</v>
      </c>
      <c r="AB125" s="826"/>
      <c r="AC125" s="826"/>
      <c r="AD125" s="826"/>
      <c r="AE125" s="827"/>
      <c r="AF125" s="828" t="s">
        <v>475</v>
      </c>
      <c r="AG125" s="826"/>
      <c r="AH125" s="826"/>
      <c r="AI125" s="826"/>
      <c r="AJ125" s="827"/>
      <c r="AK125" s="828" t="s">
        <v>129</v>
      </c>
      <c r="AL125" s="826"/>
      <c r="AM125" s="826"/>
      <c r="AN125" s="826"/>
      <c r="AO125" s="827"/>
      <c r="AP125" s="873" t="s">
        <v>129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478</v>
      </c>
      <c r="CL125" s="901"/>
      <c r="CM125" s="901"/>
      <c r="CN125" s="901"/>
      <c r="CO125" s="902"/>
      <c r="CP125" s="909" t="s">
        <v>479</v>
      </c>
      <c r="CQ125" s="854"/>
      <c r="CR125" s="854"/>
      <c r="CS125" s="854"/>
      <c r="CT125" s="854"/>
      <c r="CU125" s="854"/>
      <c r="CV125" s="854"/>
      <c r="CW125" s="854"/>
      <c r="CX125" s="854"/>
      <c r="CY125" s="854"/>
      <c r="CZ125" s="854"/>
      <c r="DA125" s="854"/>
      <c r="DB125" s="854"/>
      <c r="DC125" s="854"/>
      <c r="DD125" s="854"/>
      <c r="DE125" s="854"/>
      <c r="DF125" s="855"/>
      <c r="DG125" s="910" t="s">
        <v>129</v>
      </c>
      <c r="DH125" s="891"/>
      <c r="DI125" s="891"/>
      <c r="DJ125" s="891"/>
      <c r="DK125" s="891"/>
      <c r="DL125" s="891" t="s">
        <v>475</v>
      </c>
      <c r="DM125" s="891"/>
      <c r="DN125" s="891"/>
      <c r="DO125" s="891"/>
      <c r="DP125" s="891"/>
      <c r="DQ125" s="891" t="s">
        <v>475</v>
      </c>
      <c r="DR125" s="891"/>
      <c r="DS125" s="891"/>
      <c r="DT125" s="891"/>
      <c r="DU125" s="891"/>
      <c r="DV125" s="892" t="s">
        <v>129</v>
      </c>
      <c r="DW125" s="892"/>
      <c r="DX125" s="892"/>
      <c r="DY125" s="892"/>
      <c r="DZ125" s="893"/>
    </row>
    <row r="126" spans="1:130" s="248" customFormat="1" ht="26.25" customHeight="1" thickBot="1" x14ac:dyDescent="0.2">
      <c r="A126" s="866"/>
      <c r="B126" s="867"/>
      <c r="C126" s="870" t="s">
        <v>466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129</v>
      </c>
      <c r="AB126" s="826"/>
      <c r="AC126" s="826"/>
      <c r="AD126" s="826"/>
      <c r="AE126" s="827"/>
      <c r="AF126" s="828" t="s">
        <v>129</v>
      </c>
      <c r="AG126" s="826"/>
      <c r="AH126" s="826"/>
      <c r="AI126" s="826"/>
      <c r="AJ126" s="827"/>
      <c r="AK126" s="828" t="s">
        <v>129</v>
      </c>
      <c r="AL126" s="826"/>
      <c r="AM126" s="826"/>
      <c r="AN126" s="826"/>
      <c r="AO126" s="827"/>
      <c r="AP126" s="873" t="s">
        <v>129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480</v>
      </c>
      <c r="CQ126" s="796"/>
      <c r="CR126" s="796"/>
      <c r="CS126" s="796"/>
      <c r="CT126" s="796"/>
      <c r="CU126" s="796"/>
      <c r="CV126" s="796"/>
      <c r="CW126" s="796"/>
      <c r="CX126" s="796"/>
      <c r="CY126" s="796"/>
      <c r="CZ126" s="796"/>
      <c r="DA126" s="796"/>
      <c r="DB126" s="796"/>
      <c r="DC126" s="796"/>
      <c r="DD126" s="796"/>
      <c r="DE126" s="796"/>
      <c r="DF126" s="797"/>
      <c r="DG126" s="862" t="s">
        <v>129</v>
      </c>
      <c r="DH126" s="863"/>
      <c r="DI126" s="863"/>
      <c r="DJ126" s="863"/>
      <c r="DK126" s="863"/>
      <c r="DL126" s="863" t="s">
        <v>475</v>
      </c>
      <c r="DM126" s="863"/>
      <c r="DN126" s="863"/>
      <c r="DO126" s="863"/>
      <c r="DP126" s="863"/>
      <c r="DQ126" s="863" t="s">
        <v>129</v>
      </c>
      <c r="DR126" s="863"/>
      <c r="DS126" s="863"/>
      <c r="DT126" s="863"/>
      <c r="DU126" s="863"/>
      <c r="DV126" s="840" t="s">
        <v>129</v>
      </c>
      <c r="DW126" s="840"/>
      <c r="DX126" s="840"/>
      <c r="DY126" s="840"/>
      <c r="DZ126" s="841"/>
    </row>
    <row r="127" spans="1:130" s="248" customFormat="1" ht="26.25" customHeight="1" x14ac:dyDescent="0.15">
      <c r="A127" s="868"/>
      <c r="B127" s="869"/>
      <c r="C127" s="887" t="s">
        <v>481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419</v>
      </c>
      <c r="AB127" s="826"/>
      <c r="AC127" s="826"/>
      <c r="AD127" s="826"/>
      <c r="AE127" s="827"/>
      <c r="AF127" s="828">
        <v>340</v>
      </c>
      <c r="AG127" s="826"/>
      <c r="AH127" s="826"/>
      <c r="AI127" s="826"/>
      <c r="AJ127" s="827"/>
      <c r="AK127" s="828">
        <v>277</v>
      </c>
      <c r="AL127" s="826"/>
      <c r="AM127" s="826"/>
      <c r="AN127" s="826"/>
      <c r="AO127" s="827"/>
      <c r="AP127" s="873">
        <v>0</v>
      </c>
      <c r="AQ127" s="874"/>
      <c r="AR127" s="874"/>
      <c r="AS127" s="874"/>
      <c r="AT127" s="875"/>
      <c r="AU127" s="284"/>
      <c r="AV127" s="284"/>
      <c r="AW127" s="284"/>
      <c r="AX127" s="890" t="s">
        <v>482</v>
      </c>
      <c r="AY127" s="858"/>
      <c r="AZ127" s="858"/>
      <c r="BA127" s="858"/>
      <c r="BB127" s="858"/>
      <c r="BC127" s="858"/>
      <c r="BD127" s="858"/>
      <c r="BE127" s="859"/>
      <c r="BF127" s="857" t="s">
        <v>483</v>
      </c>
      <c r="BG127" s="858"/>
      <c r="BH127" s="858"/>
      <c r="BI127" s="858"/>
      <c r="BJ127" s="858"/>
      <c r="BK127" s="858"/>
      <c r="BL127" s="859"/>
      <c r="BM127" s="857" t="s">
        <v>484</v>
      </c>
      <c r="BN127" s="858"/>
      <c r="BO127" s="858"/>
      <c r="BP127" s="858"/>
      <c r="BQ127" s="858"/>
      <c r="BR127" s="858"/>
      <c r="BS127" s="859"/>
      <c r="BT127" s="857" t="s">
        <v>485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486</v>
      </c>
      <c r="CQ127" s="796"/>
      <c r="CR127" s="796"/>
      <c r="CS127" s="796"/>
      <c r="CT127" s="796"/>
      <c r="CU127" s="796"/>
      <c r="CV127" s="796"/>
      <c r="CW127" s="796"/>
      <c r="CX127" s="796"/>
      <c r="CY127" s="796"/>
      <c r="CZ127" s="796"/>
      <c r="DA127" s="796"/>
      <c r="DB127" s="796"/>
      <c r="DC127" s="796"/>
      <c r="DD127" s="796"/>
      <c r="DE127" s="796"/>
      <c r="DF127" s="797"/>
      <c r="DG127" s="862" t="s">
        <v>129</v>
      </c>
      <c r="DH127" s="863"/>
      <c r="DI127" s="863"/>
      <c r="DJ127" s="863"/>
      <c r="DK127" s="863"/>
      <c r="DL127" s="863" t="s">
        <v>487</v>
      </c>
      <c r="DM127" s="863"/>
      <c r="DN127" s="863"/>
      <c r="DO127" s="863"/>
      <c r="DP127" s="863"/>
      <c r="DQ127" s="863" t="s">
        <v>129</v>
      </c>
      <c r="DR127" s="863"/>
      <c r="DS127" s="863"/>
      <c r="DT127" s="863"/>
      <c r="DU127" s="863"/>
      <c r="DV127" s="840" t="s">
        <v>129</v>
      </c>
      <c r="DW127" s="840"/>
      <c r="DX127" s="840"/>
      <c r="DY127" s="840"/>
      <c r="DZ127" s="841"/>
    </row>
    <row r="128" spans="1:130" s="248" customFormat="1" ht="26.25" customHeight="1" thickBot="1" x14ac:dyDescent="0.2">
      <c r="A128" s="842" t="s">
        <v>488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489</v>
      </c>
      <c r="X128" s="844"/>
      <c r="Y128" s="844"/>
      <c r="Z128" s="845"/>
      <c r="AA128" s="846">
        <v>216452</v>
      </c>
      <c r="AB128" s="847"/>
      <c r="AC128" s="847"/>
      <c r="AD128" s="847"/>
      <c r="AE128" s="848"/>
      <c r="AF128" s="849">
        <v>248533</v>
      </c>
      <c r="AG128" s="847"/>
      <c r="AH128" s="847"/>
      <c r="AI128" s="847"/>
      <c r="AJ128" s="848"/>
      <c r="AK128" s="849">
        <v>253408</v>
      </c>
      <c r="AL128" s="847"/>
      <c r="AM128" s="847"/>
      <c r="AN128" s="847"/>
      <c r="AO128" s="848"/>
      <c r="AP128" s="850"/>
      <c r="AQ128" s="851"/>
      <c r="AR128" s="851"/>
      <c r="AS128" s="851"/>
      <c r="AT128" s="852"/>
      <c r="AU128" s="284"/>
      <c r="AV128" s="284"/>
      <c r="AW128" s="284"/>
      <c r="AX128" s="853" t="s">
        <v>490</v>
      </c>
      <c r="AY128" s="854"/>
      <c r="AZ128" s="854"/>
      <c r="BA128" s="854"/>
      <c r="BB128" s="854"/>
      <c r="BC128" s="854"/>
      <c r="BD128" s="854"/>
      <c r="BE128" s="855"/>
      <c r="BF128" s="832" t="s">
        <v>129</v>
      </c>
      <c r="BG128" s="833"/>
      <c r="BH128" s="833"/>
      <c r="BI128" s="833"/>
      <c r="BJ128" s="833"/>
      <c r="BK128" s="833"/>
      <c r="BL128" s="856"/>
      <c r="BM128" s="832">
        <v>12.58</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491</v>
      </c>
      <c r="CQ128" s="774"/>
      <c r="CR128" s="774"/>
      <c r="CS128" s="774"/>
      <c r="CT128" s="774"/>
      <c r="CU128" s="774"/>
      <c r="CV128" s="774"/>
      <c r="CW128" s="774"/>
      <c r="CX128" s="774"/>
      <c r="CY128" s="774"/>
      <c r="CZ128" s="774"/>
      <c r="DA128" s="774"/>
      <c r="DB128" s="774"/>
      <c r="DC128" s="774"/>
      <c r="DD128" s="774"/>
      <c r="DE128" s="774"/>
      <c r="DF128" s="775"/>
      <c r="DG128" s="836" t="s">
        <v>487</v>
      </c>
      <c r="DH128" s="837"/>
      <c r="DI128" s="837"/>
      <c r="DJ128" s="837"/>
      <c r="DK128" s="837"/>
      <c r="DL128" s="837" t="s">
        <v>129</v>
      </c>
      <c r="DM128" s="837"/>
      <c r="DN128" s="837"/>
      <c r="DO128" s="837"/>
      <c r="DP128" s="837"/>
      <c r="DQ128" s="837" t="s">
        <v>129</v>
      </c>
      <c r="DR128" s="837"/>
      <c r="DS128" s="837"/>
      <c r="DT128" s="837"/>
      <c r="DU128" s="837"/>
      <c r="DV128" s="838" t="s">
        <v>129</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492</v>
      </c>
      <c r="X129" s="823"/>
      <c r="Y129" s="823"/>
      <c r="Z129" s="824"/>
      <c r="AA129" s="825">
        <v>18005767</v>
      </c>
      <c r="AB129" s="826"/>
      <c r="AC129" s="826"/>
      <c r="AD129" s="826"/>
      <c r="AE129" s="827"/>
      <c r="AF129" s="828">
        <v>17921736</v>
      </c>
      <c r="AG129" s="826"/>
      <c r="AH129" s="826"/>
      <c r="AI129" s="826"/>
      <c r="AJ129" s="827"/>
      <c r="AK129" s="828">
        <v>18234083</v>
      </c>
      <c r="AL129" s="826"/>
      <c r="AM129" s="826"/>
      <c r="AN129" s="826"/>
      <c r="AO129" s="827"/>
      <c r="AP129" s="829"/>
      <c r="AQ129" s="830"/>
      <c r="AR129" s="830"/>
      <c r="AS129" s="830"/>
      <c r="AT129" s="831"/>
      <c r="AU129" s="286"/>
      <c r="AV129" s="286"/>
      <c r="AW129" s="286"/>
      <c r="AX129" s="795" t="s">
        <v>493</v>
      </c>
      <c r="AY129" s="796"/>
      <c r="AZ129" s="796"/>
      <c r="BA129" s="796"/>
      <c r="BB129" s="796"/>
      <c r="BC129" s="796"/>
      <c r="BD129" s="796"/>
      <c r="BE129" s="797"/>
      <c r="BF129" s="815" t="s">
        <v>129</v>
      </c>
      <c r="BG129" s="816"/>
      <c r="BH129" s="816"/>
      <c r="BI129" s="816"/>
      <c r="BJ129" s="816"/>
      <c r="BK129" s="816"/>
      <c r="BL129" s="817"/>
      <c r="BM129" s="815">
        <v>17.579999999999998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495</v>
      </c>
      <c r="X130" s="823"/>
      <c r="Y130" s="823"/>
      <c r="Z130" s="824"/>
      <c r="AA130" s="825">
        <v>3152893</v>
      </c>
      <c r="AB130" s="826"/>
      <c r="AC130" s="826"/>
      <c r="AD130" s="826"/>
      <c r="AE130" s="827"/>
      <c r="AF130" s="828">
        <v>3076273</v>
      </c>
      <c r="AG130" s="826"/>
      <c r="AH130" s="826"/>
      <c r="AI130" s="826"/>
      <c r="AJ130" s="827"/>
      <c r="AK130" s="828">
        <v>2945639</v>
      </c>
      <c r="AL130" s="826"/>
      <c r="AM130" s="826"/>
      <c r="AN130" s="826"/>
      <c r="AO130" s="827"/>
      <c r="AP130" s="829"/>
      <c r="AQ130" s="830"/>
      <c r="AR130" s="830"/>
      <c r="AS130" s="830"/>
      <c r="AT130" s="831"/>
      <c r="AU130" s="286"/>
      <c r="AV130" s="286"/>
      <c r="AW130" s="286"/>
      <c r="AX130" s="795" t="s">
        <v>496</v>
      </c>
      <c r="AY130" s="796"/>
      <c r="AZ130" s="796"/>
      <c r="BA130" s="796"/>
      <c r="BB130" s="796"/>
      <c r="BC130" s="796"/>
      <c r="BD130" s="796"/>
      <c r="BE130" s="797"/>
      <c r="BF130" s="798">
        <v>8.1999999999999993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497</v>
      </c>
      <c r="X131" s="806"/>
      <c r="Y131" s="806"/>
      <c r="Z131" s="807"/>
      <c r="AA131" s="808">
        <v>14852874</v>
      </c>
      <c r="AB131" s="809"/>
      <c r="AC131" s="809"/>
      <c r="AD131" s="809"/>
      <c r="AE131" s="810"/>
      <c r="AF131" s="811">
        <v>14845463</v>
      </c>
      <c r="AG131" s="809"/>
      <c r="AH131" s="809"/>
      <c r="AI131" s="809"/>
      <c r="AJ131" s="810"/>
      <c r="AK131" s="811">
        <v>15288444</v>
      </c>
      <c r="AL131" s="809"/>
      <c r="AM131" s="809"/>
      <c r="AN131" s="809"/>
      <c r="AO131" s="810"/>
      <c r="AP131" s="812"/>
      <c r="AQ131" s="813"/>
      <c r="AR131" s="813"/>
      <c r="AS131" s="813"/>
      <c r="AT131" s="814"/>
      <c r="AU131" s="286"/>
      <c r="AV131" s="286"/>
      <c r="AW131" s="286"/>
      <c r="AX131" s="773" t="s">
        <v>498</v>
      </c>
      <c r="AY131" s="774"/>
      <c r="AZ131" s="774"/>
      <c r="BA131" s="774"/>
      <c r="BB131" s="774"/>
      <c r="BC131" s="774"/>
      <c r="BD131" s="774"/>
      <c r="BE131" s="775"/>
      <c r="BF131" s="776">
        <v>11.6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500</v>
      </c>
      <c r="W132" s="786"/>
      <c r="X132" s="786"/>
      <c r="Y132" s="786"/>
      <c r="Z132" s="787"/>
      <c r="AA132" s="788">
        <v>9.1470647360000008</v>
      </c>
      <c r="AB132" s="789"/>
      <c r="AC132" s="789"/>
      <c r="AD132" s="789"/>
      <c r="AE132" s="790"/>
      <c r="AF132" s="791">
        <v>7.7985711860000002</v>
      </c>
      <c r="AG132" s="789"/>
      <c r="AH132" s="789"/>
      <c r="AI132" s="789"/>
      <c r="AJ132" s="790"/>
      <c r="AK132" s="791">
        <v>7.6657964669999998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501</v>
      </c>
      <c r="W133" s="765"/>
      <c r="X133" s="765"/>
      <c r="Y133" s="765"/>
      <c r="Z133" s="766"/>
      <c r="AA133" s="767">
        <v>9.3000000000000007</v>
      </c>
      <c r="AB133" s="768"/>
      <c r="AC133" s="768"/>
      <c r="AD133" s="768"/>
      <c r="AE133" s="769"/>
      <c r="AF133" s="767">
        <v>8.6999999999999993</v>
      </c>
      <c r="AG133" s="768"/>
      <c r="AH133" s="768"/>
      <c r="AI133" s="768"/>
      <c r="AJ133" s="769"/>
      <c r="AK133" s="767">
        <v>8.1999999999999993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r9oB6PFOy4fG7puA/e9kQ4xwrcHtL2dQq3cMOm7X53pMfAihtOIXymIZcb7BnzR1pS58mJqkUgMlEBGV91izA==" saltValue="lRe/9bCs55AIbd02SxnO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topLeftCell="BI1" zoomScaleNormal="85" zoomScaleSheetLayoutView="100" workbookViewId="0">
      <selection activeCell="CT29" sqref="CT29"/>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wpvkfSyFAmJy0yXHVQ1gtqbZf3nFgBd3O0HH9Brk8KX/iDxLuvoDxkxHfClbPyYBWqt5QD/WAJi86DS2biSeQ==" saltValue="RK+yLkJbkdIl8NdK9msE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topLeftCell="W55" zoomScaleNormal="100" zoomScaleSheetLayoutView="55" workbookViewId="0">
      <selection activeCell="AP23" sqref="AP23:AT23"/>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3HYzDzdec7J9Xu8oDjvgIfvmI5aU/qwi/c9rxAii93Q+Tk+iZUMXPCg8qjiJajadLRhoRuox3n+uqXMPI0/ug==" saltValue="GSfsBlNg3XMSE4lwni15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70" zoomScaleSheetLayoutView="70" workbookViewId="0">
      <selection activeCell="AP23" sqref="AP23:AT23"/>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510</v>
      </c>
      <c r="AL9" s="1190"/>
      <c r="AM9" s="1190"/>
      <c r="AN9" s="1191"/>
      <c r="AO9" s="314">
        <v>3198773</v>
      </c>
      <c r="AP9" s="314">
        <v>53008</v>
      </c>
      <c r="AQ9" s="315">
        <v>81198</v>
      </c>
      <c r="AR9" s="316">
        <v>-34.700000000000003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511</v>
      </c>
      <c r="AL10" s="1190"/>
      <c r="AM10" s="1190"/>
      <c r="AN10" s="1191"/>
      <c r="AO10" s="317">
        <v>1214701</v>
      </c>
      <c r="AP10" s="317">
        <v>20129</v>
      </c>
      <c r="AQ10" s="318">
        <v>5531</v>
      </c>
      <c r="AR10" s="319">
        <v>263.89999999999998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512</v>
      </c>
      <c r="AL11" s="1190"/>
      <c r="AM11" s="1190"/>
      <c r="AN11" s="1191"/>
      <c r="AO11" s="317">
        <v>127389</v>
      </c>
      <c r="AP11" s="317">
        <v>2111</v>
      </c>
      <c r="AQ11" s="318">
        <v>1383</v>
      </c>
      <c r="AR11" s="319">
        <v>52.6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513</v>
      </c>
      <c r="AL12" s="1190"/>
      <c r="AM12" s="1190"/>
      <c r="AN12" s="1191"/>
      <c r="AO12" s="317" t="s">
        <v>514</v>
      </c>
      <c r="AP12" s="317" t="s">
        <v>514</v>
      </c>
      <c r="AQ12" s="318">
        <v>8</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515</v>
      </c>
      <c r="AL13" s="1190"/>
      <c r="AM13" s="1190"/>
      <c r="AN13" s="1191"/>
      <c r="AO13" s="317">
        <v>154621</v>
      </c>
      <c r="AP13" s="317">
        <v>2562</v>
      </c>
      <c r="AQ13" s="318">
        <v>2870</v>
      </c>
      <c r="AR13" s="319">
        <v>-10.7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516</v>
      </c>
      <c r="AL14" s="1190"/>
      <c r="AM14" s="1190"/>
      <c r="AN14" s="1191"/>
      <c r="AO14" s="317">
        <v>147210</v>
      </c>
      <c r="AP14" s="317">
        <v>2439</v>
      </c>
      <c r="AQ14" s="318">
        <v>1754</v>
      </c>
      <c r="AR14" s="319">
        <v>39.1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517</v>
      </c>
      <c r="AL15" s="1193"/>
      <c r="AM15" s="1193"/>
      <c r="AN15" s="1194"/>
      <c r="AO15" s="317">
        <v>-392040</v>
      </c>
      <c r="AP15" s="317">
        <v>-6497</v>
      </c>
      <c r="AQ15" s="318">
        <v>-6387</v>
      </c>
      <c r="AR15" s="319">
        <v>1.7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4450654</v>
      </c>
      <c r="AP16" s="317">
        <v>73753</v>
      </c>
      <c r="AQ16" s="318">
        <v>86357</v>
      </c>
      <c r="AR16" s="319">
        <v>-14.6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522</v>
      </c>
      <c r="AL21" s="1196"/>
      <c r="AM21" s="1196"/>
      <c r="AN21" s="1197"/>
      <c r="AO21" s="330">
        <v>5.62</v>
      </c>
      <c r="AP21" s="331">
        <v>8.1999999999999993</v>
      </c>
      <c r="AQ21" s="332">
        <v>-2.58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523</v>
      </c>
      <c r="AL22" s="1196"/>
      <c r="AM22" s="1196"/>
      <c r="AN22" s="1197"/>
      <c r="AO22" s="335">
        <v>97</v>
      </c>
      <c r="AP22" s="336">
        <v>98</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527</v>
      </c>
      <c r="AL32" s="1179"/>
      <c r="AM32" s="1179"/>
      <c r="AN32" s="1180"/>
      <c r="AO32" s="345">
        <v>2710833</v>
      </c>
      <c r="AP32" s="345">
        <v>44922</v>
      </c>
      <c r="AQ32" s="346">
        <v>54377</v>
      </c>
      <c r="AR32" s="347">
        <v>-17.399999999999999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528</v>
      </c>
      <c r="AL33" s="1179"/>
      <c r="AM33" s="1179"/>
      <c r="AN33" s="1180"/>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529</v>
      </c>
      <c r="AL34" s="1179"/>
      <c r="AM34" s="1179"/>
      <c r="AN34" s="1180"/>
      <c r="AO34" s="345" t="s">
        <v>514</v>
      </c>
      <c r="AP34" s="345" t="s">
        <v>514</v>
      </c>
      <c r="AQ34" s="346">
        <v>3</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530</v>
      </c>
      <c r="AL35" s="1179"/>
      <c r="AM35" s="1179"/>
      <c r="AN35" s="1180"/>
      <c r="AO35" s="345">
        <v>1543267</v>
      </c>
      <c r="AP35" s="345">
        <v>25574</v>
      </c>
      <c r="AQ35" s="346">
        <v>13654</v>
      </c>
      <c r="AR35" s="347">
        <v>87.3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531</v>
      </c>
      <c r="AL36" s="1179"/>
      <c r="AM36" s="1179"/>
      <c r="AN36" s="1180"/>
      <c r="AO36" s="345">
        <v>116651</v>
      </c>
      <c r="AP36" s="345">
        <v>1933</v>
      </c>
      <c r="AQ36" s="346">
        <v>1462</v>
      </c>
      <c r="AR36" s="347">
        <v>32.200000000000003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532</v>
      </c>
      <c r="AL37" s="1179"/>
      <c r="AM37" s="1179"/>
      <c r="AN37" s="1180"/>
      <c r="AO37" s="345">
        <v>277</v>
      </c>
      <c r="AP37" s="345">
        <v>5</v>
      </c>
      <c r="AQ37" s="346">
        <v>670</v>
      </c>
      <c r="AR37" s="347">
        <v>-99.3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533</v>
      </c>
      <c r="AL38" s="1176"/>
      <c r="AM38" s="1176"/>
      <c r="AN38" s="1177"/>
      <c r="AO38" s="348" t="s">
        <v>514</v>
      </c>
      <c r="AP38" s="348" t="s">
        <v>514</v>
      </c>
      <c r="AQ38" s="349">
        <v>1</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534</v>
      </c>
      <c r="AL39" s="1176"/>
      <c r="AM39" s="1176"/>
      <c r="AN39" s="1177"/>
      <c r="AO39" s="345">
        <v>-253408</v>
      </c>
      <c r="AP39" s="345">
        <v>-4199</v>
      </c>
      <c r="AQ39" s="346">
        <v>-4140</v>
      </c>
      <c r="AR39" s="347">
        <v>1.4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535</v>
      </c>
      <c r="AL40" s="1179"/>
      <c r="AM40" s="1179"/>
      <c r="AN40" s="1180"/>
      <c r="AO40" s="345">
        <v>-2945639</v>
      </c>
      <c r="AP40" s="345">
        <v>-48813</v>
      </c>
      <c r="AQ40" s="346">
        <v>-48517</v>
      </c>
      <c r="AR40" s="347">
        <v>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1171981</v>
      </c>
      <c r="AP41" s="345">
        <v>19421</v>
      </c>
      <c r="AQ41" s="346">
        <v>17509</v>
      </c>
      <c r="AR41" s="347">
        <v>10.9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505</v>
      </c>
      <c r="AN49" s="1186" t="s">
        <v>539</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1358589</v>
      </c>
      <c r="AN51" s="367">
        <v>21579</v>
      </c>
      <c r="AO51" s="368">
        <v>-20.7</v>
      </c>
      <c r="AP51" s="369">
        <v>67319</v>
      </c>
      <c r="AQ51" s="370">
        <v>-27</v>
      </c>
      <c r="AR51" s="371">
        <v>6.3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876353</v>
      </c>
      <c r="AN52" s="375">
        <v>13920</v>
      </c>
      <c r="AO52" s="376">
        <v>-18.399999999999999</v>
      </c>
      <c r="AP52" s="377">
        <v>38101</v>
      </c>
      <c r="AQ52" s="378">
        <v>2.4</v>
      </c>
      <c r="AR52" s="379">
        <v>-20.8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3105889</v>
      </c>
      <c r="AN53" s="367">
        <v>49857</v>
      </c>
      <c r="AO53" s="368">
        <v>131</v>
      </c>
      <c r="AP53" s="369">
        <v>70615</v>
      </c>
      <c r="AQ53" s="370">
        <v>4.9000000000000004</v>
      </c>
      <c r="AR53" s="371">
        <v>126.1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1779628</v>
      </c>
      <c r="AN54" s="375">
        <v>28567</v>
      </c>
      <c r="AO54" s="376">
        <v>105.2</v>
      </c>
      <c r="AP54" s="377">
        <v>37382</v>
      </c>
      <c r="AQ54" s="378">
        <v>-1.9</v>
      </c>
      <c r="AR54" s="379">
        <v>107.1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4239399</v>
      </c>
      <c r="AN55" s="367">
        <v>68691</v>
      </c>
      <c r="AO55" s="368">
        <v>37.799999999999997</v>
      </c>
      <c r="AP55" s="369">
        <v>69185</v>
      </c>
      <c r="AQ55" s="370">
        <v>-2</v>
      </c>
      <c r="AR55" s="371">
        <v>39.799999999999997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3084499</v>
      </c>
      <c r="AN56" s="375">
        <v>49978</v>
      </c>
      <c r="AO56" s="376">
        <v>75</v>
      </c>
      <c r="AP56" s="377">
        <v>38519</v>
      </c>
      <c r="AQ56" s="378">
        <v>3</v>
      </c>
      <c r="AR56" s="379">
        <v>72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6467489</v>
      </c>
      <c r="AN57" s="367">
        <v>105908</v>
      </c>
      <c r="AO57" s="368">
        <v>54.2</v>
      </c>
      <c r="AP57" s="369">
        <v>70166</v>
      </c>
      <c r="AQ57" s="370">
        <v>1.4</v>
      </c>
      <c r="AR57" s="371">
        <v>52.8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4120807</v>
      </c>
      <c r="AN58" s="375">
        <v>67480</v>
      </c>
      <c r="AO58" s="376">
        <v>35</v>
      </c>
      <c r="AP58" s="377">
        <v>36115</v>
      </c>
      <c r="AQ58" s="378">
        <v>-6.2</v>
      </c>
      <c r="AR58" s="379">
        <v>41.2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7566344</v>
      </c>
      <c r="AN59" s="367">
        <v>125385</v>
      </c>
      <c r="AO59" s="368">
        <v>18.399999999999999</v>
      </c>
      <c r="AP59" s="369">
        <v>70329</v>
      </c>
      <c r="AQ59" s="370">
        <v>0.2</v>
      </c>
      <c r="AR59" s="371">
        <v>18.2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6032769</v>
      </c>
      <c r="AN60" s="375">
        <v>99971</v>
      </c>
      <c r="AO60" s="376">
        <v>48.1</v>
      </c>
      <c r="AP60" s="377">
        <v>39403</v>
      </c>
      <c r="AQ60" s="378">
        <v>9.1</v>
      </c>
      <c r="AR60" s="379">
        <v>39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4547542</v>
      </c>
      <c r="AN61" s="382">
        <v>74284</v>
      </c>
      <c r="AO61" s="383">
        <v>44.1</v>
      </c>
      <c r="AP61" s="384">
        <v>69523</v>
      </c>
      <c r="AQ61" s="385">
        <v>-4.5</v>
      </c>
      <c r="AR61" s="371">
        <v>48.6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3178811</v>
      </c>
      <c r="AN62" s="375">
        <v>51983</v>
      </c>
      <c r="AO62" s="376">
        <v>49</v>
      </c>
      <c r="AP62" s="377">
        <v>37904</v>
      </c>
      <c r="AQ62" s="378">
        <v>1.3</v>
      </c>
      <c r="AR62" s="379">
        <v>47.7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uV2C5wu8QmKERdngw2Gq+JjokW1FWChIvJXU2jHuPKBKQkrbr9oe8Jo6UUV4izIpbgFVouhdN3G5yiRBLzo2Q==" saltValue="GYOcoYQUKaIbmN0XXW4Rh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topLeftCell="B75" zoomScale="70" zoomScaleNormal="70" zoomScaleSheetLayoutView="55" workbookViewId="0">
      <selection activeCell="AP23" sqref="AP23:AT2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iCvpXugIdS4wSEEM4iqlagpgDfsvmp14xdICOCmID263wo68tuw3UR17VleQa4YqWBejmaOQLH9gu0Y7UXz3fQ==" saltValue="/OqUsb6hrMDYI7itVIk/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topLeftCell="A74" zoomScale="70" zoomScaleNormal="70" zoomScaleSheetLayoutView="55" workbookViewId="0">
      <selection activeCell="AP23" sqref="AP23:AT23"/>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l3SLeisrrP4z5z1vlfeZP5K3XpwxPE4NtwB2aAZrevuEJpcFOLBy4458xsx2p1ohMx5raR+1MOswBmp7A1x3DQ==" saltValue="oJa1iapNg72XD34GSE7I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2" zoomScale="70" zoomScaleNormal="70" zoomScaleSheetLayoutView="100" workbookViewId="0">
      <selection activeCell="AP23" sqref="AP23:AT2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0" t="s">
        <v>3</v>
      </c>
      <c r="D47" s="1200"/>
      <c r="E47" s="1201"/>
      <c r="F47" s="11">
        <v>32.32</v>
      </c>
      <c r="G47" s="12">
        <v>32.58</v>
      </c>
      <c r="H47" s="12">
        <v>30.65</v>
      </c>
      <c r="I47" s="12">
        <v>29.47</v>
      </c>
      <c r="J47" s="13">
        <v>23.64</v>
      </c>
    </row>
    <row r="48" spans="2:10" ht="57.75" customHeight="1" x14ac:dyDescent="0.15">
      <c r="B48" s="14"/>
      <c r="C48" s="1202" t="s">
        <v>4</v>
      </c>
      <c r="D48" s="1202"/>
      <c r="E48" s="1203"/>
      <c r="F48" s="15">
        <v>8.1999999999999993</v>
      </c>
      <c r="G48" s="16">
        <v>6.01</v>
      </c>
      <c r="H48" s="16">
        <v>7.57</v>
      </c>
      <c r="I48" s="16">
        <v>7.52</v>
      </c>
      <c r="J48" s="17">
        <v>11.81</v>
      </c>
    </row>
    <row r="49" spans="2:10" ht="57.75" customHeight="1" thickBot="1" x14ac:dyDescent="0.2">
      <c r="B49" s="18"/>
      <c r="C49" s="1204" t="s">
        <v>5</v>
      </c>
      <c r="D49" s="1204"/>
      <c r="E49" s="1205"/>
      <c r="F49" s="19" t="s">
        <v>560</v>
      </c>
      <c r="G49" s="20" t="s">
        <v>561</v>
      </c>
      <c r="H49" s="20" t="s">
        <v>562</v>
      </c>
      <c r="I49" s="20" t="s">
        <v>563</v>
      </c>
      <c r="J49" s="21" t="s">
        <v>564</v>
      </c>
    </row>
    <row r="50" spans="2:10" ht="13.5" customHeight="1" x14ac:dyDescent="0.15"/>
  </sheetData>
  <sheetProtection algorithmName="SHA-512" hashValue="tgsq2QLLDbw4zs63OeBicza1qXpREQSHYnGfTJSd4mUS9+Fp3lPdN2V4Ac9j11adqRtgqx2C/z8Dv4WhlRUctg==" saltValue="L/l13LHR5wrEv2ozY2A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2022-03-17T04:11:08Z</cp:lastPrinted>
  <dcterms:created xsi:type="dcterms:W3CDTF">2022-02-02T03:25:40Z</dcterms:created>
  <dcterms:modified xsi:type="dcterms:W3CDTF">2022-03-27T02:46:16Z</dcterms:modified>
  <cp:category/>
</cp:coreProperties>
</file>