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wnas11\NasJyouGesuidou\管理課\02管理係\20-契約業務\01-●工事委託フォルダ\R5工事委託等フォルダ\200-委託\公共\05-1公共委託5号資料一式（物品の一般競争に変更）\配布資料\2023.03.31時点　配付資料\"/>
    </mc:Choice>
  </mc:AlternateContent>
  <bookViews>
    <workbookView xWindow="0" yWindow="0" windowWidth="20490" windowHeight="7500" tabRatio="921"/>
  </bookViews>
  <sheets>
    <sheet name="①積算用" sheetId="61" r:id="rId1"/>
  </sheets>
  <definedNames>
    <definedName name="_xlnm.Print_Area" localSheetId="0">①積算用!$A$1:$P$161</definedName>
    <definedName name="_xlnm.Print_Titles" localSheetId="0">①積算用!$2:$4</definedName>
  </definedNames>
  <calcPr calcId="162913"/>
</workbook>
</file>

<file path=xl/calcChain.xml><?xml version="1.0" encoding="utf-8"?>
<calcChain xmlns="http://schemas.openxmlformats.org/spreadsheetml/2006/main">
  <c r="L142" i="61" l="1"/>
  <c r="I41" i="61" l="1"/>
  <c r="J41" i="61" s="1"/>
  <c r="K46" i="61" l="1"/>
  <c r="K87" i="61"/>
  <c r="K100" i="61"/>
  <c r="K114" i="61"/>
  <c r="K130" i="61"/>
  <c r="I156" i="61"/>
  <c r="K41" i="61" s="1"/>
  <c r="L41" i="61" s="1"/>
  <c r="M41" i="61" s="1"/>
  <c r="I160" i="61"/>
  <c r="K139" i="61" s="1"/>
  <c r="K124" i="61" l="1"/>
  <c r="K111" i="61"/>
  <c r="K96" i="61"/>
  <c r="K81" i="61"/>
  <c r="K21" i="61"/>
  <c r="K136" i="61"/>
  <c r="K123" i="61"/>
  <c r="K108" i="61"/>
  <c r="K94" i="61"/>
  <c r="K64" i="61"/>
  <c r="K15" i="61"/>
  <c r="K135" i="61"/>
  <c r="K120" i="61"/>
  <c r="K106" i="61"/>
  <c r="K90" i="61"/>
  <c r="K58" i="61"/>
  <c r="K9" i="61"/>
  <c r="K132" i="61"/>
  <c r="K118" i="61"/>
  <c r="K102" i="61"/>
  <c r="K88" i="61"/>
  <c r="K52" i="61"/>
  <c r="K126" i="61"/>
  <c r="K112" i="61"/>
  <c r="K99" i="61"/>
  <c r="K82" i="61"/>
  <c r="K27" i="61"/>
  <c r="K129" i="61"/>
  <c r="K117" i="61"/>
  <c r="K105" i="61"/>
  <c r="K93" i="61"/>
  <c r="K76" i="61"/>
  <c r="K39" i="61"/>
  <c r="K142" i="61"/>
  <c r="K70" i="61"/>
  <c r="K33" i="61"/>
  <c r="K144" i="61"/>
  <c r="K138" i="61"/>
  <c r="K84" i="61"/>
  <c r="K78" i="61"/>
  <c r="K72" i="61"/>
  <c r="K66" i="61"/>
  <c r="K60" i="61"/>
  <c r="K54" i="61"/>
  <c r="K48" i="61"/>
  <c r="K42" i="61"/>
  <c r="K35" i="61"/>
  <c r="K29" i="61"/>
  <c r="K23" i="61"/>
  <c r="K17" i="61"/>
  <c r="K11" i="61"/>
  <c r="K5" i="61"/>
  <c r="K143" i="61"/>
  <c r="K137" i="61"/>
  <c r="K131" i="61"/>
  <c r="K125" i="61"/>
  <c r="K119" i="61"/>
  <c r="K113" i="61"/>
  <c r="K107" i="61"/>
  <c r="K101" i="61"/>
  <c r="K95" i="61"/>
  <c r="K89" i="61"/>
  <c r="K83" i="61"/>
  <c r="K77" i="61"/>
  <c r="K71" i="61"/>
  <c r="K65" i="61"/>
  <c r="K59" i="61"/>
  <c r="K53" i="61"/>
  <c r="K47" i="61"/>
  <c r="K40" i="61"/>
  <c r="K34" i="61"/>
  <c r="K28" i="61"/>
  <c r="K22" i="61"/>
  <c r="K16" i="61"/>
  <c r="K10" i="61"/>
  <c r="K140" i="61"/>
  <c r="K134" i="61"/>
  <c r="K128" i="61"/>
  <c r="K122" i="61"/>
  <c r="K116" i="61"/>
  <c r="K110" i="61"/>
  <c r="K104" i="61"/>
  <c r="K98" i="61"/>
  <c r="K92" i="61"/>
  <c r="K86" i="61"/>
  <c r="K80" i="61"/>
  <c r="K74" i="61"/>
  <c r="K68" i="61"/>
  <c r="K62" i="61"/>
  <c r="K56" i="61"/>
  <c r="K50" i="61"/>
  <c r="K44" i="61"/>
  <c r="K37" i="61"/>
  <c r="K31" i="61"/>
  <c r="K25" i="61"/>
  <c r="K19" i="61"/>
  <c r="K13" i="61"/>
  <c r="K7" i="61"/>
  <c r="K141" i="61"/>
  <c r="K75" i="61"/>
  <c r="K69" i="61"/>
  <c r="K63" i="61"/>
  <c r="K57" i="61"/>
  <c r="K51" i="61"/>
  <c r="K45" i="61"/>
  <c r="K38" i="61"/>
  <c r="K32" i="61"/>
  <c r="K26" i="61"/>
  <c r="K20" i="61"/>
  <c r="K14" i="61"/>
  <c r="K8" i="61"/>
  <c r="K145" i="61"/>
  <c r="K133" i="61"/>
  <c r="K127" i="61"/>
  <c r="K121" i="61"/>
  <c r="K115" i="61"/>
  <c r="K109" i="61"/>
  <c r="K103" i="61"/>
  <c r="K97" i="61"/>
  <c r="K91" i="61"/>
  <c r="K85" i="61"/>
  <c r="K79" i="61"/>
  <c r="K73" i="61"/>
  <c r="K67" i="61"/>
  <c r="K61" i="61"/>
  <c r="K55" i="61"/>
  <c r="K49" i="61"/>
  <c r="K43" i="61"/>
  <c r="K36" i="61"/>
  <c r="K30" i="61"/>
  <c r="K24" i="61"/>
  <c r="K18" i="61"/>
  <c r="K12" i="61"/>
  <c r="K6" i="61"/>
  <c r="I75" i="61"/>
  <c r="I145" i="61"/>
  <c r="J145" i="61" s="1"/>
  <c r="I144" i="61"/>
  <c r="J144" i="61" s="1"/>
  <c r="I143" i="61"/>
  <c r="J143" i="61" s="1"/>
  <c r="I142" i="61"/>
  <c r="J142" i="61" s="1"/>
  <c r="I141" i="61"/>
  <c r="J141" i="61" s="1"/>
  <c r="I140" i="61"/>
  <c r="J140" i="61" s="1"/>
  <c r="I139" i="61"/>
  <c r="J139" i="61" s="1"/>
  <c r="I138" i="61"/>
  <c r="J138" i="61" s="1"/>
  <c r="I136" i="61"/>
  <c r="J136" i="61" s="1"/>
  <c r="I94" i="61"/>
  <c r="J94" i="61" s="1"/>
  <c r="I137" i="61"/>
  <c r="J137" i="61" s="1"/>
  <c r="L137" i="61" s="1"/>
  <c r="I129" i="61"/>
  <c r="J129" i="61" s="1"/>
  <c r="I128" i="61"/>
  <c r="J128" i="61" s="1"/>
  <c r="I125" i="61"/>
  <c r="J125" i="61" s="1"/>
  <c r="I124" i="61"/>
  <c r="J124" i="61" s="1"/>
  <c r="I123" i="61"/>
  <c r="J123" i="61" s="1"/>
  <c r="I116" i="61" l="1"/>
  <c r="J116" i="61" s="1"/>
  <c r="I135" i="61"/>
  <c r="J135" i="61" s="1"/>
  <c r="I102" i="61"/>
  <c r="J102" i="61" s="1"/>
  <c r="I118" i="61"/>
  <c r="J118" i="61" s="1"/>
  <c r="I117" i="61"/>
  <c r="J117" i="61" s="1"/>
  <c r="I115" i="61"/>
  <c r="J115" i="61" s="1"/>
  <c r="I110" i="61"/>
  <c r="J110" i="61" s="1"/>
  <c r="I82" i="61"/>
  <c r="J82" i="61" s="1"/>
  <c r="I81" i="61"/>
  <c r="J81" i="61" s="1"/>
  <c r="I80" i="61"/>
  <c r="J80" i="61" s="1"/>
  <c r="I79" i="61"/>
  <c r="J79" i="61" s="1"/>
  <c r="I78" i="61"/>
  <c r="J78" i="61" s="1"/>
  <c r="I77" i="61"/>
  <c r="J77" i="61" s="1"/>
  <c r="I76" i="61"/>
  <c r="J76" i="61" s="1"/>
  <c r="I93" i="61"/>
  <c r="J93" i="61" s="1"/>
  <c r="I92" i="61"/>
  <c r="J92" i="61" s="1"/>
  <c r="I91" i="61"/>
  <c r="J91" i="61" s="1"/>
  <c r="I90" i="61"/>
  <c r="J90" i="61" s="1"/>
  <c r="I84" i="61"/>
  <c r="J84" i="61" s="1"/>
  <c r="I87" i="61"/>
  <c r="J87" i="61" s="1"/>
  <c r="I86" i="61"/>
  <c r="J86" i="61" s="1"/>
  <c r="I74" i="61" l="1"/>
  <c r="J74" i="61" s="1"/>
  <c r="I73" i="61"/>
  <c r="J73" i="61" s="1"/>
  <c r="I72" i="61"/>
  <c r="J72" i="61" s="1"/>
  <c r="I71" i="61"/>
  <c r="J71" i="61" s="1"/>
  <c r="I70" i="61"/>
  <c r="J70" i="61" s="1"/>
  <c r="I69" i="61"/>
  <c r="J69" i="61" s="1"/>
  <c r="I68" i="61"/>
  <c r="J68" i="61" s="1"/>
  <c r="I67" i="61"/>
  <c r="J67" i="61" s="1"/>
  <c r="I66" i="61"/>
  <c r="J66" i="61" s="1"/>
  <c r="I65" i="61"/>
  <c r="J65" i="61" s="1"/>
  <c r="I64" i="61"/>
  <c r="J64" i="61" s="1"/>
  <c r="I63" i="61"/>
  <c r="J63" i="61" s="1"/>
  <c r="I62" i="61"/>
  <c r="J62" i="61" s="1"/>
  <c r="I61" i="61"/>
  <c r="J61" i="61" s="1"/>
  <c r="I60" i="61"/>
  <c r="J60" i="61" s="1"/>
  <c r="I59" i="61"/>
  <c r="J59" i="61" s="1"/>
  <c r="I58" i="61"/>
  <c r="J58" i="61" s="1"/>
  <c r="I57" i="61"/>
  <c r="J57" i="61" s="1"/>
  <c r="I56" i="61"/>
  <c r="J56" i="61" s="1"/>
  <c r="I55" i="61"/>
  <c r="J55" i="61" s="1"/>
  <c r="I54" i="61"/>
  <c r="J54" i="61" s="1"/>
  <c r="I53" i="61"/>
  <c r="J53" i="61" s="1"/>
  <c r="I52" i="61"/>
  <c r="J52" i="61" s="1"/>
  <c r="I51" i="61"/>
  <c r="J51" i="61" s="1"/>
  <c r="I50" i="61"/>
  <c r="J50" i="61" s="1"/>
  <c r="I40" i="61"/>
  <c r="J40" i="61" s="1"/>
  <c r="I39" i="61"/>
  <c r="J39" i="61" s="1"/>
  <c r="I38" i="61"/>
  <c r="J38" i="61" s="1"/>
  <c r="I37" i="61"/>
  <c r="J37" i="61" s="1"/>
  <c r="I36" i="61"/>
  <c r="J36" i="61" s="1"/>
  <c r="I35" i="61"/>
  <c r="J35" i="61" s="1"/>
  <c r="I34" i="61"/>
  <c r="J34" i="61" s="1"/>
  <c r="I33" i="61"/>
  <c r="J33" i="61" s="1"/>
  <c r="I32" i="61"/>
  <c r="J32" i="61" s="1"/>
  <c r="I31" i="61"/>
  <c r="J31" i="61" s="1"/>
  <c r="I30" i="61"/>
  <c r="J30" i="61" s="1"/>
  <c r="I29" i="61"/>
  <c r="J29" i="61" s="1"/>
  <c r="I28" i="61"/>
  <c r="J28" i="61" s="1"/>
  <c r="I27" i="61"/>
  <c r="J27" i="61" s="1"/>
  <c r="I26" i="61"/>
  <c r="J26" i="61" s="1"/>
  <c r="I25" i="61"/>
  <c r="J25" i="61" s="1"/>
  <c r="I24" i="61"/>
  <c r="J24" i="61" s="1"/>
  <c r="I23" i="61"/>
  <c r="J23" i="61" s="1"/>
  <c r="I22" i="61"/>
  <c r="J22" i="61" s="1"/>
  <c r="I21" i="61"/>
  <c r="J21" i="61" s="1"/>
  <c r="I20" i="61"/>
  <c r="J20" i="61" s="1"/>
  <c r="I19" i="61"/>
  <c r="J19" i="61" s="1"/>
  <c r="I18" i="61"/>
  <c r="J18" i="61" s="1"/>
  <c r="I17" i="61"/>
  <c r="J17" i="61" s="1"/>
  <c r="I16" i="61"/>
  <c r="J16" i="61" s="1"/>
  <c r="I15" i="61"/>
  <c r="J15" i="61" s="1"/>
  <c r="I14" i="61"/>
  <c r="J14" i="61" s="1"/>
  <c r="I13" i="61"/>
  <c r="J13" i="61" s="1"/>
  <c r="I12" i="61"/>
  <c r="J12" i="61" s="1"/>
  <c r="I11" i="61"/>
  <c r="J11" i="61" s="1"/>
  <c r="I10" i="61"/>
  <c r="J10" i="61" s="1"/>
  <c r="I9" i="61"/>
  <c r="J9" i="61" s="1"/>
  <c r="I8" i="61"/>
  <c r="J8" i="61" s="1"/>
  <c r="I88" i="61" l="1"/>
  <c r="I134" i="61" l="1"/>
  <c r="J134" i="61" s="1"/>
  <c r="I132" i="61"/>
  <c r="J132" i="61" s="1"/>
  <c r="I133" i="61"/>
  <c r="J133" i="61" s="1"/>
  <c r="P6" i="61" l="1"/>
  <c r="P7" i="61" s="1"/>
  <c r="P8" i="61" s="1"/>
  <c r="P9" i="61" s="1"/>
  <c r="P10" i="61" s="1"/>
  <c r="P11" i="61" s="1"/>
  <c r="P12" i="61" s="1"/>
  <c r="P13" i="61" s="1"/>
  <c r="P14" i="61" s="1"/>
  <c r="P15" i="61" s="1"/>
  <c r="P16" i="61" s="1"/>
  <c r="P17" i="61" s="1"/>
  <c r="P18" i="61" s="1"/>
  <c r="P19" i="61" s="1"/>
  <c r="P20" i="61" s="1"/>
  <c r="P21" i="61" s="1"/>
  <c r="P22" i="61" s="1"/>
  <c r="P23" i="61" s="1"/>
  <c r="P24" i="61" s="1"/>
  <c r="P25" i="61" s="1"/>
  <c r="P26" i="61" s="1"/>
  <c r="P27" i="61" s="1"/>
  <c r="P28" i="61" s="1"/>
  <c r="P29" i="61" s="1"/>
  <c r="P30" i="61" s="1"/>
  <c r="P31" i="61" s="1"/>
  <c r="P32" i="61" s="1"/>
  <c r="P33" i="61" s="1"/>
  <c r="P34" i="61" s="1"/>
  <c r="P35" i="61" s="1"/>
  <c r="P36" i="61" s="1"/>
  <c r="P37" i="61" s="1"/>
  <c r="P38" i="61" s="1"/>
  <c r="P39" i="61" s="1"/>
  <c r="I95" i="61"/>
  <c r="J95" i="61" s="1"/>
  <c r="P40" i="61" l="1"/>
  <c r="P41" i="61" s="1"/>
  <c r="P42" i="61" s="1"/>
  <c r="P43" i="61" s="1"/>
  <c r="P44" i="61" s="1"/>
  <c r="P45" i="61" s="1"/>
  <c r="P46" i="61" s="1"/>
  <c r="P47" i="61" s="1"/>
  <c r="P48" i="61" s="1"/>
  <c r="P49" i="61" s="1"/>
  <c r="P50" i="61" s="1"/>
  <c r="P51" i="61" s="1"/>
  <c r="P52" i="61" s="1"/>
  <c r="P53" i="61" s="1"/>
  <c r="P54" i="61" s="1"/>
  <c r="P55" i="61" s="1"/>
  <c r="P56" i="61" s="1"/>
  <c r="P57" i="61" s="1"/>
  <c r="P58" i="61" s="1"/>
  <c r="P59" i="61" s="1"/>
  <c r="P60" i="61" s="1"/>
  <c r="P61" i="61" s="1"/>
  <c r="P62" i="61" s="1"/>
  <c r="P63" i="61" s="1"/>
  <c r="P64" i="61" s="1"/>
  <c r="P65" i="61" s="1"/>
  <c r="P66" i="61" s="1"/>
  <c r="P67" i="61" s="1"/>
  <c r="P68" i="61" s="1"/>
  <c r="P69" i="61" s="1"/>
  <c r="P70" i="61" s="1"/>
  <c r="P71" i="61" s="1"/>
  <c r="P72" i="61" s="1"/>
  <c r="P73" i="61" s="1"/>
  <c r="P74" i="61" s="1"/>
  <c r="P75" i="61" s="1"/>
  <c r="P76" i="61" s="1"/>
  <c r="P77" i="61" s="1"/>
  <c r="P78" i="61" s="1"/>
  <c r="P79" i="61" s="1"/>
  <c r="P80" i="61" s="1"/>
  <c r="P81" i="61" s="1"/>
  <c r="P82" i="61" s="1"/>
  <c r="P83" i="61" s="1"/>
  <c r="P84" i="61" s="1"/>
  <c r="P85" i="61" s="1"/>
  <c r="P86" i="61" s="1"/>
  <c r="P87" i="61" s="1"/>
  <c r="P88" i="61" s="1"/>
  <c r="P89" i="61" s="1"/>
  <c r="P90" i="61" s="1"/>
  <c r="P91" i="61" s="1"/>
  <c r="P92" i="61" s="1"/>
  <c r="P93" i="61" s="1"/>
  <c r="P94" i="61" s="1"/>
  <c r="P95" i="61" s="1"/>
  <c r="P96" i="61" s="1"/>
  <c r="P97" i="61" s="1"/>
  <c r="P98" i="61" s="1"/>
  <c r="P99" i="61" s="1"/>
  <c r="P100" i="61" s="1"/>
  <c r="P101" i="61" s="1"/>
  <c r="P102" i="61" s="1"/>
  <c r="P103" i="61" s="1"/>
  <c r="P104" i="61" s="1"/>
  <c r="P105" i="61" s="1"/>
  <c r="P106" i="61" s="1"/>
  <c r="P107" i="61" s="1"/>
  <c r="P108" i="61" s="1"/>
  <c r="P109" i="61" s="1"/>
  <c r="P110" i="61" s="1"/>
  <c r="P111" i="61" s="1"/>
  <c r="P112" i="61" s="1"/>
  <c r="P113" i="61" s="1"/>
  <c r="P114" i="61" s="1"/>
  <c r="P115" i="61" s="1"/>
  <c r="P116" i="61" s="1"/>
  <c r="P117" i="61" s="1"/>
  <c r="P118" i="61" s="1"/>
  <c r="P119" i="61" s="1"/>
  <c r="P120" i="61" s="1"/>
  <c r="P121" i="61" s="1"/>
  <c r="P122" i="61" s="1"/>
  <c r="P123" i="61" s="1"/>
  <c r="P124" i="61" s="1"/>
  <c r="P125" i="61" s="1"/>
  <c r="P126" i="61" s="1"/>
  <c r="P127" i="61" s="1"/>
  <c r="P128" i="61" s="1"/>
  <c r="P129" i="61" s="1"/>
  <c r="P130" i="61" s="1"/>
  <c r="P131" i="61" s="1"/>
  <c r="P132" i="61" s="1"/>
  <c r="P133" i="61" s="1"/>
  <c r="P134" i="61" s="1"/>
  <c r="P135" i="61" s="1"/>
  <c r="P136" i="61" s="1"/>
  <c r="P137" i="61" s="1"/>
  <c r="P138" i="61" s="1"/>
  <c r="P139" i="61" s="1"/>
  <c r="P140" i="61" s="1"/>
  <c r="P141" i="61" s="1"/>
  <c r="P142" i="61" s="1"/>
  <c r="P143" i="61" s="1"/>
  <c r="P144" i="61" s="1"/>
  <c r="P145" i="61" s="1"/>
  <c r="I6" i="61"/>
  <c r="J6" i="61" s="1"/>
  <c r="I85" i="61" l="1"/>
  <c r="J85" i="61" s="1"/>
  <c r="I107" i="61" l="1"/>
  <c r="J107" i="61" s="1"/>
  <c r="I96" i="61"/>
  <c r="J96" i="61" s="1"/>
  <c r="I106" i="61" l="1"/>
  <c r="J106" i="61" s="1"/>
  <c r="I108" i="61"/>
  <c r="J108" i="61" s="1"/>
  <c r="I119" i="61" l="1"/>
  <c r="J119" i="61" s="1"/>
  <c r="I109" i="61" l="1"/>
  <c r="J109" i="61" s="1"/>
  <c r="I105" i="61" l="1"/>
  <c r="J105" i="61" s="1"/>
  <c r="I42" i="61" l="1"/>
  <c r="L117" i="61" l="1"/>
  <c r="M117" i="61" s="1"/>
  <c r="L102" i="61"/>
  <c r="M102" i="61" s="1"/>
  <c r="L118" i="61"/>
  <c r="M118" i="61" s="1"/>
  <c r="L78" i="61"/>
  <c r="M78" i="61" s="1"/>
  <c r="L77" i="61"/>
  <c r="M77" i="61" s="1"/>
  <c r="L115" i="61"/>
  <c r="M115" i="61" s="1"/>
  <c r="L110" i="61"/>
  <c r="M110" i="61" s="1"/>
  <c r="L81" i="61"/>
  <c r="M81" i="61" s="1"/>
  <c r="L93" i="61"/>
  <c r="M93" i="61" s="1"/>
  <c r="L90" i="61"/>
  <c r="M90" i="61" s="1"/>
  <c r="L84" i="61"/>
  <c r="M84" i="61" s="1"/>
  <c r="L87" i="61"/>
  <c r="M87" i="61" s="1"/>
  <c r="L68" i="61"/>
  <c r="M68" i="61" s="1"/>
  <c r="L57" i="61"/>
  <c r="M57" i="61" s="1"/>
  <c r="L71" i="61"/>
  <c r="M71" i="61" s="1"/>
  <c r="L66" i="61"/>
  <c r="M66" i="61" s="1"/>
  <c r="L59" i="61"/>
  <c r="M59" i="61" s="1"/>
  <c r="L56" i="61"/>
  <c r="M56" i="61" s="1"/>
  <c r="L74" i="61"/>
  <c r="M74" i="61" s="1"/>
  <c r="L69" i="61"/>
  <c r="M69" i="61" s="1"/>
  <c r="L61" i="61"/>
  <c r="M61" i="61" s="1"/>
  <c r="L58" i="61"/>
  <c r="M58" i="61" s="1"/>
  <c r="L63" i="61"/>
  <c r="M63" i="61" s="1"/>
  <c r="L60" i="61"/>
  <c r="M60" i="61" s="1"/>
  <c r="L52" i="61"/>
  <c r="M52" i="61" s="1"/>
  <c r="L11" i="61"/>
  <c r="M11" i="61" s="1"/>
  <c r="L29" i="61"/>
  <c r="M29" i="61" s="1"/>
  <c r="L26" i="61"/>
  <c r="M26" i="61" s="1"/>
  <c r="L31" i="61"/>
  <c r="M31" i="61" s="1"/>
  <c r="L22" i="61"/>
  <c r="M22" i="61" s="1"/>
  <c r="L19" i="61"/>
  <c r="M19" i="61" s="1"/>
  <c r="L13" i="61"/>
  <c r="M13" i="61" s="1"/>
  <c r="L8" i="61"/>
  <c r="M8" i="61" s="1"/>
  <c r="L28" i="61"/>
  <c r="M28" i="61" s="1"/>
  <c r="L15" i="61"/>
  <c r="M15" i="61" s="1"/>
  <c r="L10" i="61"/>
  <c r="M10" i="61" s="1"/>
  <c r="L37" i="61"/>
  <c r="M37" i="61" s="1"/>
  <c r="L24" i="61"/>
  <c r="M24" i="61" s="1"/>
  <c r="L18" i="61"/>
  <c r="M18" i="61" s="1"/>
  <c r="L12" i="61"/>
  <c r="M12" i="61" s="1"/>
  <c r="L39" i="61"/>
  <c r="M39" i="61" s="1"/>
  <c r="L34" i="61"/>
  <c r="M34" i="61" s="1"/>
  <c r="L32" i="61"/>
  <c r="M32" i="61" s="1"/>
  <c r="L27" i="61"/>
  <c r="M27" i="61" s="1"/>
  <c r="L14" i="61"/>
  <c r="M14" i="61" s="1"/>
  <c r="L9" i="61"/>
  <c r="M9" i="61" s="1"/>
  <c r="L23" i="61"/>
  <c r="M23" i="61" s="1"/>
  <c r="L20" i="61"/>
  <c r="M20" i="61" s="1"/>
  <c r="L16" i="61"/>
  <c r="M16" i="61" s="1"/>
  <c r="L36" i="61"/>
  <c r="M36" i="61" s="1"/>
  <c r="L25" i="61"/>
  <c r="M25" i="61" s="1"/>
  <c r="I131" i="61"/>
  <c r="J131" i="61" s="1"/>
  <c r="I130" i="61"/>
  <c r="I127" i="61"/>
  <c r="I126" i="61"/>
  <c r="I122" i="61"/>
  <c r="I121" i="61"/>
  <c r="L50" i="61" l="1"/>
  <c r="M50" i="61" s="1"/>
  <c r="L64" i="61"/>
  <c r="M64" i="61" s="1"/>
  <c r="L62" i="61"/>
  <c r="M62" i="61" s="1"/>
  <c r="L54" i="61"/>
  <c r="M54" i="61" s="1"/>
  <c r="L91" i="61"/>
  <c r="M91" i="61" s="1"/>
  <c r="L82" i="61"/>
  <c r="M82" i="61" s="1"/>
  <c r="L17" i="61"/>
  <c r="M17" i="61" s="1"/>
  <c r="L30" i="61"/>
  <c r="M30" i="61" s="1"/>
  <c r="L21" i="61"/>
  <c r="M21" i="61" s="1"/>
  <c r="L35" i="61"/>
  <c r="M35" i="61" s="1"/>
  <c r="L38" i="61"/>
  <c r="M38" i="61" s="1"/>
  <c r="L53" i="61"/>
  <c r="M53" i="61" s="1"/>
  <c r="L67" i="61"/>
  <c r="M67" i="61" s="1"/>
  <c r="L65" i="61"/>
  <c r="M65" i="61" s="1"/>
  <c r="L86" i="61"/>
  <c r="M86" i="61" s="1"/>
  <c r="L76" i="61"/>
  <c r="M76" i="61" s="1"/>
  <c r="L80" i="61"/>
  <c r="M80" i="61" s="1"/>
  <c r="L40" i="61"/>
  <c r="M40" i="61" s="1"/>
  <c r="L33" i="61"/>
  <c r="M33" i="61" s="1"/>
  <c r="L51" i="61"/>
  <c r="M51" i="61" s="1"/>
  <c r="L55" i="61"/>
  <c r="M55" i="61" s="1"/>
  <c r="L72" i="61"/>
  <c r="M72" i="61" s="1"/>
  <c r="L70" i="61"/>
  <c r="M70" i="61" s="1"/>
  <c r="L73" i="61"/>
  <c r="M73" i="61" s="1"/>
  <c r="L92" i="61"/>
  <c r="M92" i="61" s="1"/>
  <c r="L79" i="61"/>
  <c r="M79" i="61" s="1"/>
  <c r="L94" i="61"/>
  <c r="M94" i="61" s="1"/>
  <c r="L145" i="61"/>
  <c r="M145" i="61" s="1"/>
  <c r="M142" i="61"/>
  <c r="L139" i="61"/>
  <c r="M139" i="61" s="1"/>
  <c r="L144" i="61"/>
  <c r="M144" i="61" s="1"/>
  <c r="L141" i="61"/>
  <c r="M141" i="61" s="1"/>
  <c r="L138" i="61"/>
  <c r="M138" i="61" s="1"/>
  <c r="L143" i="61"/>
  <c r="M143" i="61" s="1"/>
  <c r="L140" i="61"/>
  <c r="M140" i="61" s="1"/>
  <c r="L136" i="61"/>
  <c r="M136" i="61" s="1"/>
  <c r="L125" i="61"/>
  <c r="M125" i="61" s="1"/>
  <c r="L129" i="61"/>
  <c r="M129" i="61" s="1"/>
  <c r="L124" i="61"/>
  <c r="M124" i="61" s="1"/>
  <c r="L128" i="61"/>
  <c r="M128" i="61" s="1"/>
  <c r="M137" i="61"/>
  <c r="L123" i="61"/>
  <c r="M123" i="61" s="1"/>
  <c r="L116" i="61"/>
  <c r="M116" i="61" s="1"/>
  <c r="L135" i="61"/>
  <c r="M135" i="61" s="1"/>
  <c r="L134" i="61"/>
  <c r="M134" i="61" s="1"/>
  <c r="L132" i="61"/>
  <c r="M132" i="61" s="1"/>
  <c r="L133" i="61"/>
  <c r="M133" i="61" s="1"/>
  <c r="I98" i="61"/>
  <c r="J98" i="61" s="1"/>
  <c r="L6" i="61" l="1"/>
  <c r="M6" i="61" s="1"/>
  <c r="L85" i="61"/>
  <c r="M85" i="61" s="1"/>
  <c r="L96" i="61"/>
  <c r="M96" i="61" s="1"/>
  <c r="L109" i="61"/>
  <c r="M109" i="61" s="1"/>
  <c r="L107" i="61"/>
  <c r="M107" i="61" s="1"/>
  <c r="L106" i="61"/>
  <c r="M106" i="61" s="1"/>
  <c r="L108" i="61"/>
  <c r="M108" i="61" s="1"/>
  <c r="L95" i="61"/>
  <c r="M95" i="61" s="1"/>
  <c r="J130" i="61"/>
  <c r="J127" i="61"/>
  <c r="J126" i="61"/>
  <c r="J122" i="61"/>
  <c r="J121" i="61"/>
  <c r="I120" i="61"/>
  <c r="J120" i="61" s="1"/>
  <c r="I114" i="61"/>
  <c r="J114" i="61" s="1"/>
  <c r="I113" i="61"/>
  <c r="J113" i="61" s="1"/>
  <c r="I112" i="61"/>
  <c r="J112" i="61" s="1"/>
  <c r="I111" i="61"/>
  <c r="J111" i="61" s="1"/>
  <c r="I104" i="61"/>
  <c r="J104" i="61" s="1"/>
  <c r="I103" i="61"/>
  <c r="J103" i="61" s="1"/>
  <c r="I101" i="61"/>
  <c r="J101" i="61" s="1"/>
  <c r="I100" i="61"/>
  <c r="J100" i="61" s="1"/>
  <c r="I99" i="61"/>
  <c r="J99" i="61" s="1"/>
  <c r="I97" i="61"/>
  <c r="J97" i="61" s="1"/>
  <c r="I89" i="61"/>
  <c r="J89" i="61" s="1"/>
  <c r="J88" i="61"/>
  <c r="I83" i="61"/>
  <c r="J75" i="61"/>
  <c r="I49" i="61"/>
  <c r="J49" i="61" s="1"/>
  <c r="I48" i="61"/>
  <c r="J48" i="61" s="1"/>
  <c r="I47" i="61"/>
  <c r="J47" i="61" s="1"/>
  <c r="I46" i="61"/>
  <c r="J46" i="61" s="1"/>
  <c r="I45" i="61"/>
  <c r="J45" i="61" s="1"/>
  <c r="I44" i="61"/>
  <c r="J44" i="61" s="1"/>
  <c r="I43" i="61"/>
  <c r="J43" i="61" s="1"/>
  <c r="J42" i="61"/>
  <c r="I7" i="61"/>
  <c r="J7" i="61" s="1"/>
  <c r="I5" i="61"/>
  <c r="J5" i="61" s="1"/>
  <c r="L5" i="61" l="1"/>
  <c r="J83" i="61"/>
  <c r="J147" i="61" s="1"/>
  <c r="L105" i="61" l="1"/>
  <c r="M105" i="61" s="1"/>
  <c r="L98" i="61"/>
  <c r="M98" i="61" s="1"/>
  <c r="L130" i="61"/>
  <c r="M130" i="61" s="1"/>
  <c r="L131" i="61"/>
  <c r="M131" i="61" s="1"/>
  <c r="L89" i="61"/>
  <c r="M89" i="61" s="1"/>
  <c r="L88" i="61"/>
  <c r="M88" i="61" s="1"/>
  <c r="L83" i="61"/>
  <c r="M83" i="61" s="1"/>
  <c r="L75" i="61"/>
  <c r="M75" i="61" s="1"/>
  <c r="L49" i="61"/>
  <c r="M49" i="61" s="1"/>
  <c r="L48" i="61"/>
  <c r="M48" i="61" s="1"/>
  <c r="L47" i="61"/>
  <c r="M47" i="61" s="1"/>
  <c r="L46" i="61"/>
  <c r="M46" i="61" s="1"/>
  <c r="L45" i="61"/>
  <c r="M45" i="61" s="1"/>
  <c r="L44" i="61"/>
  <c r="M44" i="61" s="1"/>
  <c r="L43" i="61"/>
  <c r="M43" i="61" s="1"/>
  <c r="L42" i="61"/>
  <c r="M42" i="61" s="1"/>
  <c r="L7" i="61"/>
  <c r="L127" i="61"/>
  <c r="M127" i="61" s="1"/>
  <c r="L126" i="61"/>
  <c r="M126" i="61" s="1"/>
  <c r="L122" i="61"/>
  <c r="M122" i="61" s="1"/>
  <c r="L121" i="61"/>
  <c r="M121" i="61" s="1"/>
  <c r="L120" i="61"/>
  <c r="M120" i="61" s="1"/>
  <c r="L119" i="61"/>
  <c r="M119" i="61" s="1"/>
  <c r="L114" i="61"/>
  <c r="M114" i="61" s="1"/>
  <c r="L113" i="61"/>
  <c r="M113" i="61" s="1"/>
  <c r="L112" i="61"/>
  <c r="M112" i="61" s="1"/>
  <c r="L111" i="61"/>
  <c r="M111" i="61" s="1"/>
  <c r="L104" i="61"/>
  <c r="M104" i="61" s="1"/>
  <c r="L103" i="61"/>
  <c r="M103" i="61" s="1"/>
  <c r="L101" i="61"/>
  <c r="M101" i="61" s="1"/>
  <c r="L100" i="61"/>
  <c r="M100" i="61" s="1"/>
  <c r="L99" i="61"/>
  <c r="M99" i="61" s="1"/>
  <c r="L97" i="61"/>
  <c r="M97" i="61" s="1"/>
  <c r="L147" i="61" l="1"/>
  <c r="M7" i="61"/>
  <c r="M5" i="61"/>
  <c r="M147" i="61" l="1"/>
  <c r="N7" i="61" s="1"/>
  <c r="N5" i="61" l="1"/>
  <c r="N43" i="61"/>
  <c r="N49" i="61"/>
  <c r="N55" i="61"/>
  <c r="N61" i="61"/>
  <c r="N67" i="61"/>
  <c r="N73" i="61"/>
  <c r="N79" i="61"/>
  <c r="N85" i="61"/>
  <c r="N91" i="61"/>
  <c r="N97" i="61"/>
  <c r="N103" i="61"/>
  <c r="N109" i="61"/>
  <c r="N115" i="61"/>
  <c r="N121" i="61"/>
  <c r="N127" i="61"/>
  <c r="N133" i="61"/>
  <c r="N139" i="61"/>
  <c r="N145" i="61"/>
  <c r="N50" i="61"/>
  <c r="N56" i="61"/>
  <c r="N62" i="61"/>
  <c r="N68" i="61"/>
  <c r="N74" i="61"/>
  <c r="N80" i="61"/>
  <c r="N86" i="61"/>
  <c r="N92" i="61"/>
  <c r="N98" i="61"/>
  <c r="N104" i="61"/>
  <c r="N110" i="61"/>
  <c r="N122" i="61"/>
  <c r="N128" i="61"/>
  <c r="N134" i="61"/>
  <c r="N51" i="61"/>
  <c r="N57" i="61"/>
  <c r="N69" i="61"/>
  <c r="N75" i="61"/>
  <c r="N87" i="61"/>
  <c r="N93" i="61"/>
  <c r="N99" i="61"/>
  <c r="N111" i="61"/>
  <c r="N123" i="61"/>
  <c r="N135" i="61"/>
  <c r="N64" i="61"/>
  <c r="N82" i="61"/>
  <c r="N94" i="61"/>
  <c r="N106" i="61"/>
  <c r="N130" i="61"/>
  <c r="N41" i="61"/>
  <c r="N59" i="61"/>
  <c r="N77" i="61"/>
  <c r="N89" i="61"/>
  <c r="N107" i="61"/>
  <c r="N125" i="61"/>
  <c r="N143" i="61"/>
  <c r="N54" i="61"/>
  <c r="N66" i="61"/>
  <c r="N78" i="61"/>
  <c r="N96" i="61"/>
  <c r="N114" i="61"/>
  <c r="N132" i="61"/>
  <c r="N44" i="61"/>
  <c r="N116" i="61"/>
  <c r="N140" i="61"/>
  <c r="N63" i="61"/>
  <c r="N81" i="61"/>
  <c r="N105" i="61"/>
  <c r="N129" i="61"/>
  <c r="N141" i="61"/>
  <c r="N46" i="61"/>
  <c r="N58" i="61"/>
  <c r="N70" i="61"/>
  <c r="N88" i="61"/>
  <c r="N112" i="61"/>
  <c r="N124" i="61"/>
  <c r="N142" i="61"/>
  <c r="N53" i="61"/>
  <c r="N65" i="61"/>
  <c r="N83" i="61"/>
  <c r="N101" i="61"/>
  <c r="N119" i="61"/>
  <c r="N137" i="61"/>
  <c r="N48" i="61"/>
  <c r="N60" i="61"/>
  <c r="N84" i="61"/>
  <c r="N102" i="61"/>
  <c r="N120" i="61"/>
  <c r="N138" i="61"/>
  <c r="N45" i="61"/>
  <c r="N117" i="61"/>
  <c r="N52" i="61"/>
  <c r="N76" i="61"/>
  <c r="N100" i="61"/>
  <c r="N118" i="61"/>
  <c r="N136" i="61"/>
  <c r="N47" i="61"/>
  <c r="N71" i="61"/>
  <c r="N95" i="61"/>
  <c r="N113" i="61"/>
  <c r="N131" i="61"/>
  <c r="N42" i="61"/>
  <c r="N72" i="61"/>
  <c r="N90" i="61"/>
  <c r="N108" i="61"/>
  <c r="N126" i="61"/>
  <c r="N144" i="61"/>
  <c r="N6" i="61"/>
  <c r="N12" i="61"/>
  <c r="N28" i="61"/>
  <c r="N32" i="61"/>
  <c r="N13" i="61"/>
  <c r="N34" i="61"/>
  <c r="N36" i="61"/>
  <c r="N19" i="61"/>
  <c r="N16" i="61"/>
  <c r="N9" i="61"/>
  <c r="N23" i="61"/>
  <c r="N31" i="61"/>
  <c r="N11" i="61"/>
  <c r="N20" i="61"/>
  <c r="N14" i="61"/>
  <c r="N39" i="61"/>
  <c r="N18" i="61"/>
  <c r="N10" i="61"/>
  <c r="N24" i="61"/>
  <c r="N15" i="61"/>
  <c r="N29" i="61"/>
  <c r="N25" i="61"/>
  <c r="N26" i="61"/>
  <c r="N22" i="61"/>
  <c r="N27" i="61"/>
  <c r="N8" i="61"/>
  <c r="N37" i="61"/>
  <c r="N21" i="61"/>
  <c r="N35" i="61"/>
  <c r="N33" i="61"/>
  <c r="N38" i="61"/>
  <c r="N30" i="61"/>
  <c r="N17" i="61"/>
  <c r="N40" i="61"/>
  <c r="N176" i="61" l="1"/>
</calcChain>
</file>

<file path=xl/comments1.xml><?xml version="1.0" encoding="utf-8"?>
<comments xmlns="http://schemas.openxmlformats.org/spreadsheetml/2006/main">
  <authors>
    <author>suido-055</author>
    <author>admin</author>
  </authors>
  <commentList>
    <comment ref="H5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 積算参考資料により積算した金額を、対応工種に合わせて入力する</t>
        </r>
      </text>
    </comment>
    <comment ref="M1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小数以下
切り捨て</t>
        </r>
      </text>
    </comment>
    <comment ref="L148" authorId="0" shapeId="0">
      <text>
        <r>
          <rPr>
            <sz val="11"/>
            <color indexed="81"/>
            <rFont val="MS P ゴシック"/>
            <family val="3"/>
            <charset val="128"/>
          </rPr>
          <t>この額（経費込単価の合計金額、税抜）を
入札書の金額欄に記入する。</t>
        </r>
      </text>
    </comment>
  </commentList>
</comments>
</file>

<file path=xl/sharedStrings.xml><?xml version="1.0" encoding="utf-8"?>
<sst xmlns="http://schemas.openxmlformats.org/spreadsheetml/2006/main" count="408" uniqueCount="203">
  <si>
    <t>工種</t>
    <rPh sb="0" eb="2">
      <t>コウシュ</t>
    </rPh>
    <phoneticPr fontId="2"/>
  </si>
  <si>
    <t>単位</t>
    <rPh sb="0" eb="2">
      <t>タンイ</t>
    </rPh>
    <phoneticPr fontId="2"/>
  </si>
  <si>
    <t>構成比率</t>
    <rPh sb="0" eb="2">
      <t>コウセイ</t>
    </rPh>
    <rPh sb="2" eb="4">
      <t>ヒリツ</t>
    </rPh>
    <phoneticPr fontId="2"/>
  </si>
  <si>
    <t>検収単位</t>
    <rPh sb="0" eb="2">
      <t>ケンシュウ</t>
    </rPh>
    <rPh sb="2" eb="4">
      <t>タンイ</t>
    </rPh>
    <phoneticPr fontId="2"/>
  </si>
  <si>
    <t>箇所</t>
    <rPh sb="0" eb="2">
      <t>カショ</t>
    </rPh>
    <phoneticPr fontId="2"/>
  </si>
  <si>
    <t>個</t>
    <rPh sb="0" eb="1">
      <t>コ</t>
    </rPh>
    <phoneticPr fontId="2"/>
  </si>
  <si>
    <t>埋設表示シート</t>
    <rPh sb="0" eb="2">
      <t>マイセツ</t>
    </rPh>
    <rPh sb="2" eb="4">
      <t>ヒョウジ</t>
    </rPh>
    <phoneticPr fontId="2"/>
  </si>
  <si>
    <t>水替工</t>
    <rPh sb="0" eb="1">
      <t>ミズ</t>
    </rPh>
    <rPh sb="1" eb="2">
      <t>カ</t>
    </rPh>
    <rPh sb="2" eb="3">
      <t>コウ</t>
    </rPh>
    <phoneticPr fontId="2"/>
  </si>
  <si>
    <t>日</t>
    <rPh sb="0" eb="1">
      <t>ニチ</t>
    </rPh>
    <phoneticPr fontId="2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</si>
  <si>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2"/>
  </si>
  <si>
    <t>㎡</t>
    <phoneticPr fontId="2"/>
  </si>
  <si>
    <t>舗装端部目地工</t>
    <rPh sb="0" eb="2">
      <t>ホソウ</t>
    </rPh>
    <rPh sb="2" eb="3">
      <t>タン</t>
    </rPh>
    <rPh sb="3" eb="4">
      <t>ブ</t>
    </rPh>
    <rPh sb="4" eb="6">
      <t>メジ</t>
    </rPh>
    <rPh sb="6" eb="7">
      <t>コウ</t>
    </rPh>
    <phoneticPr fontId="2"/>
  </si>
  <si>
    <t>区画線設置工</t>
    <rPh sb="0" eb="2">
      <t>クカク</t>
    </rPh>
    <rPh sb="2" eb="3">
      <t>セン</t>
    </rPh>
    <rPh sb="3" eb="6">
      <t>セッチコウ</t>
    </rPh>
    <phoneticPr fontId="2"/>
  </si>
  <si>
    <t>経費率</t>
    <rPh sb="0" eb="3">
      <t>ケイヒリツ</t>
    </rPh>
    <phoneticPr fontId="2"/>
  </si>
  <si>
    <t>人</t>
    <rPh sb="0" eb="1">
      <t>ニン</t>
    </rPh>
    <phoneticPr fontId="2"/>
  </si>
  <si>
    <t>工種
番号</t>
    <rPh sb="0" eb="2">
      <t>コウシュ</t>
    </rPh>
    <rPh sb="3" eb="5">
      <t>バンゴウ</t>
    </rPh>
    <phoneticPr fontId="2"/>
  </si>
  <si>
    <t>経費率の考え方</t>
    <rPh sb="0" eb="3">
      <t>ケイヒリツ</t>
    </rPh>
    <rPh sb="4" eb="5">
      <t>カンガ</t>
    </rPh>
    <rPh sb="6" eb="7">
      <t>カタ</t>
    </rPh>
    <phoneticPr fontId="2"/>
  </si>
  <si>
    <t>　直接工事費計上分について</t>
    <rPh sb="1" eb="3">
      <t>チョクセツ</t>
    </rPh>
    <rPh sb="3" eb="6">
      <t>コウジヒ</t>
    </rPh>
    <rPh sb="6" eb="8">
      <t>ケイジョウ</t>
    </rPh>
    <rPh sb="8" eb="9">
      <t>ブン</t>
    </rPh>
    <phoneticPr fontId="2"/>
  </si>
  <si>
    <t>　　経費率（β）＝工事価格／純工事費</t>
    <rPh sb="2" eb="5">
      <t>ケイヒリツ</t>
    </rPh>
    <rPh sb="9" eb="11">
      <t>コウジ</t>
    </rPh>
    <rPh sb="11" eb="13">
      <t>カカク</t>
    </rPh>
    <rPh sb="14" eb="15">
      <t>ジュン</t>
    </rPh>
    <rPh sb="15" eb="18">
      <t>コウジヒ</t>
    </rPh>
    <phoneticPr fontId="2"/>
  </si>
  <si>
    <t>構造物とりこわし</t>
    <rPh sb="0" eb="3">
      <t>コウゾウブツ</t>
    </rPh>
    <phoneticPr fontId="2"/>
  </si>
  <si>
    <t>m</t>
    <phoneticPr fontId="2"/>
  </si>
  <si>
    <t>式</t>
    <rPh sb="0" eb="1">
      <t>シキ</t>
    </rPh>
    <phoneticPr fontId="2"/>
  </si>
  <si>
    <t>歩掛・品目</t>
    <rPh sb="0" eb="1">
      <t>ブ</t>
    </rPh>
    <rPh sb="1" eb="2">
      <t>ガカリ</t>
    </rPh>
    <rPh sb="3" eb="5">
      <t>ヒンモク</t>
    </rPh>
    <phoneticPr fontId="2"/>
  </si>
  <si>
    <t>数量</t>
    <rPh sb="0" eb="2">
      <t>スウリョウ</t>
    </rPh>
    <phoneticPr fontId="2"/>
  </si>
  <si>
    <t>㎥</t>
    <phoneticPr fontId="2"/>
  </si>
  <si>
    <t>組み合わせ工種内訳</t>
    <rPh sb="0" eb="1">
      <t>ク</t>
    </rPh>
    <rPh sb="2" eb="3">
      <t>ア</t>
    </rPh>
    <rPh sb="5" eb="6">
      <t>コウ</t>
    </rPh>
    <rPh sb="6" eb="7">
      <t>シュ</t>
    </rPh>
    <rPh sb="7" eb="9">
      <t>ウチワケ</t>
    </rPh>
    <phoneticPr fontId="2"/>
  </si>
  <si>
    <t>路盤工　下層路盤</t>
    <rPh sb="0" eb="2">
      <t>ロバン</t>
    </rPh>
    <rPh sb="2" eb="3">
      <t>コウ</t>
    </rPh>
    <rPh sb="4" eb="6">
      <t>カソウ</t>
    </rPh>
    <rPh sb="6" eb="8">
      <t>ロバン</t>
    </rPh>
    <phoneticPr fontId="2"/>
  </si>
  <si>
    <t>路盤工　上層路盤</t>
    <rPh sb="4" eb="6">
      <t>ジョウソウ</t>
    </rPh>
    <rPh sb="6" eb="8">
      <t>ロバン</t>
    </rPh>
    <phoneticPr fontId="2"/>
  </si>
  <si>
    <t>直工単価</t>
    <rPh sb="0" eb="1">
      <t>チョク</t>
    </rPh>
    <rPh sb="1" eb="2">
      <t>コウ</t>
    </rPh>
    <rPh sb="2" eb="4">
      <t>タンカ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</si>
  <si>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</si>
  <si>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</si>
  <si>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巻</t>
    <rPh sb="0" eb="1">
      <t>マ</t>
    </rPh>
    <phoneticPr fontId="2"/>
  </si>
  <si>
    <t>防護蓋 200用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2"/>
  </si>
  <si>
    <t>防護蓋 200用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</si>
  <si>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200用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</si>
  <si>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300用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2"/>
  </si>
  <si>
    <t>防護蓋 300用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</si>
  <si>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300用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</si>
  <si>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ます設置工（塩化ﾋﾞﾆﾙ製）【材工共】　　　　　　　　　　　　ます径200mm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2"/>
  </si>
  <si>
    <t>埋設管標示シート
ダブル　150mm×50ｍ</t>
    <rPh sb="0" eb="2">
      <t>マイセツ</t>
    </rPh>
    <rPh sb="2" eb="3">
      <t>カン</t>
    </rPh>
    <rPh sb="3" eb="5">
      <t>ヒョウジ</t>
    </rPh>
    <phoneticPr fontId="2"/>
  </si>
  <si>
    <t>据付・撤去工</t>
    <rPh sb="0" eb="2">
      <t>スエツケ</t>
    </rPh>
    <rPh sb="3" eb="5">
      <t>テッキョ</t>
    </rPh>
    <rPh sb="5" eb="6">
      <t>コウ</t>
    </rPh>
    <phoneticPr fontId="2"/>
  </si>
  <si>
    <t>舗装版切断
ｱｽﾌｧﾙﾄ舗装版　15cm以下</t>
    <rPh sb="0" eb="2">
      <t>ホソウ</t>
    </rPh>
    <rPh sb="2" eb="3">
      <t>バン</t>
    </rPh>
    <rPh sb="3" eb="5">
      <t>セツダン</t>
    </rPh>
    <rPh sb="12" eb="14">
      <t>ホソウ</t>
    </rPh>
    <rPh sb="14" eb="15">
      <t>バン</t>
    </rPh>
    <rPh sb="20" eb="22">
      <t>イカ</t>
    </rPh>
    <phoneticPr fontId="2"/>
  </si>
  <si>
    <t>As成形目地材（As端部）
W30mm×t5mm　瀝青ｺﾞﾑ系ﾌﾟﾗｲﾏｰ塗布
昼間施工　100ｍ未満　施工費込</t>
    <rPh sb="2" eb="4">
      <t>セイケイ</t>
    </rPh>
    <rPh sb="4" eb="6">
      <t>メジ</t>
    </rPh>
    <rPh sb="6" eb="7">
      <t>ザイ</t>
    </rPh>
    <rPh sb="10" eb="11">
      <t>タン</t>
    </rPh>
    <rPh sb="11" eb="12">
      <t>ブ</t>
    </rPh>
    <rPh sb="25" eb="27">
      <t>レキセイ</t>
    </rPh>
    <rPh sb="30" eb="31">
      <t>ケイ</t>
    </rPh>
    <rPh sb="37" eb="39">
      <t>トフ</t>
    </rPh>
    <rPh sb="40" eb="42">
      <t>ヒルマ</t>
    </rPh>
    <rPh sb="42" eb="44">
      <t>セコウ</t>
    </rPh>
    <rPh sb="49" eb="51">
      <t>ミマン</t>
    </rPh>
    <rPh sb="52" eb="54">
      <t>セコウ</t>
    </rPh>
    <rPh sb="54" eb="55">
      <t>ヒ</t>
    </rPh>
    <rPh sb="55" eb="56">
      <t>コ</t>
    </rPh>
    <phoneticPr fontId="2"/>
  </si>
  <si>
    <t>㎡</t>
    <phoneticPr fontId="2"/>
  </si>
  <si>
    <t>上層路盤（車道・路肩部）　　　　　　　　　　　　　　　　　　　　　　再生瀝青安定処理材（20）　ｔ=10cm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2"/>
  </si>
  <si>
    <t>経費込単価</t>
    <rPh sb="0" eb="2">
      <t>ケイヒ</t>
    </rPh>
    <rPh sb="2" eb="3">
      <t>コ</t>
    </rPh>
    <rPh sb="3" eb="5">
      <t>タンカ</t>
    </rPh>
    <phoneticPr fontId="2"/>
  </si>
  <si>
    <t>アスファルト舗装工 　　　　　　　　</t>
    <rPh sb="6" eb="8">
      <t>ホソウ</t>
    </rPh>
    <rPh sb="8" eb="9">
      <t>コウ</t>
    </rPh>
    <phoneticPr fontId="2"/>
  </si>
  <si>
    <t>不陸整正</t>
    <rPh sb="0" eb="4">
      <t>フリクセイセイ</t>
    </rPh>
    <phoneticPr fontId="2"/>
  </si>
  <si>
    <t>補足材なし</t>
    <rPh sb="0" eb="2">
      <t>ホソク</t>
    </rPh>
    <rPh sb="2" eb="3">
      <t>ザイ</t>
    </rPh>
    <phoneticPr fontId="2"/>
  </si>
  <si>
    <t>　共通仮設費計上分（運搬）について</t>
    <rPh sb="1" eb="3">
      <t>キョウツウ</t>
    </rPh>
    <rPh sb="3" eb="6">
      <t>カセツヒ</t>
    </rPh>
    <rPh sb="6" eb="8">
      <t>ケイジョウ</t>
    </rPh>
    <rPh sb="8" eb="9">
      <t>ブン</t>
    </rPh>
    <rPh sb="10" eb="12">
      <t>ウンパン</t>
    </rPh>
    <phoneticPr fontId="2"/>
  </si>
  <si>
    <t>　　経費率（α）＝（工事価格－運搬費×β)／直接工事費</t>
    <rPh sb="2" eb="5">
      <t>ケイヒリツ</t>
    </rPh>
    <rPh sb="10" eb="12">
      <t>コウジ</t>
    </rPh>
    <rPh sb="12" eb="14">
      <t>カカク</t>
    </rPh>
    <rPh sb="15" eb="18">
      <t>ウンパンヒ</t>
    </rPh>
    <rPh sb="22" eb="24">
      <t>チョクセツ</t>
    </rPh>
    <rPh sb="24" eb="27">
      <t>コウジヒ</t>
    </rPh>
    <phoneticPr fontId="2"/>
  </si>
  <si>
    <t>上層路盤（車道・路肩部）　　　　　　　　　　　　　　　　　　　　　　再生瀝青安定処理材（20）　ｔ=5cm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2"/>
  </si>
  <si>
    <t>構造物とりこわし
無筋構造物 人力施工　</t>
    <rPh sb="0" eb="3">
      <t>コウゾウブツ</t>
    </rPh>
    <phoneticPr fontId="2"/>
  </si>
  <si>
    <t>構造物とりこわし
鉄筋構造物 人力施工　</t>
    <rPh sb="0" eb="3">
      <t>コウゾウブツ</t>
    </rPh>
    <rPh sb="9" eb="10">
      <t>テツ</t>
    </rPh>
    <phoneticPr fontId="2"/>
  </si>
  <si>
    <t>交通誘導警備員Ａ</t>
    <rPh sb="0" eb="2">
      <t>コウツウ</t>
    </rPh>
    <rPh sb="2" eb="4">
      <t>ユウドウ</t>
    </rPh>
    <rPh sb="4" eb="7">
      <t>ケイビイン</t>
    </rPh>
    <phoneticPr fontId="2"/>
  </si>
  <si>
    <t>交通誘導警備員B</t>
    <rPh sb="0" eb="2">
      <t>コウツウ</t>
    </rPh>
    <rPh sb="2" eb="4">
      <t>ユウドウ</t>
    </rPh>
    <rPh sb="4" eb="7">
      <t>ケイビイン</t>
    </rPh>
    <phoneticPr fontId="2"/>
  </si>
  <si>
    <t>ｸﾗｯｸ抑制ｼｰﾄ布設工　(流し貼り工法)
W=33㎝、ガラス基材　昼間施工</t>
    <rPh sb="4" eb="6">
      <t>ヨクセイ</t>
    </rPh>
    <rPh sb="9" eb="11">
      <t>フセツ</t>
    </rPh>
    <rPh sb="11" eb="12">
      <t>コウ</t>
    </rPh>
    <rPh sb="18" eb="20">
      <t>コウホウ</t>
    </rPh>
    <rPh sb="31" eb="33">
      <t>キザイ</t>
    </rPh>
    <rPh sb="34" eb="36">
      <t>ヒルマ</t>
    </rPh>
    <rPh sb="36" eb="38">
      <t>セコウ</t>
    </rPh>
    <phoneticPr fontId="2"/>
  </si>
  <si>
    <t>ｸﾗｯｸ抑制ｼｰﾄ</t>
    <rPh sb="4" eb="6">
      <t>ヨクセイ</t>
    </rPh>
    <phoneticPr fontId="2"/>
  </si>
  <si>
    <t>φ100　地上距離　（～2ｍ）</t>
    <rPh sb="5" eb="7">
      <t>チジョウ</t>
    </rPh>
    <rPh sb="7" eb="9">
      <t>キョリ</t>
    </rPh>
    <phoneticPr fontId="2"/>
  </si>
  <si>
    <t>φ100　地上距離　（2ｍ～3ｍ）</t>
    <rPh sb="5" eb="7">
      <t>チジョウ</t>
    </rPh>
    <rPh sb="7" eb="9">
      <t>キョリ</t>
    </rPh>
    <phoneticPr fontId="2"/>
  </si>
  <si>
    <t>φ100　地上距離　（3ｍ～4ｍ）</t>
    <rPh sb="5" eb="7">
      <t>チジョウ</t>
    </rPh>
    <rPh sb="7" eb="9">
      <t>キョリ</t>
    </rPh>
    <phoneticPr fontId="2"/>
  </si>
  <si>
    <t>φ100　地上距離　（4ｍ～5ｍ）</t>
    <rPh sb="5" eb="7">
      <t>チジョウ</t>
    </rPh>
    <rPh sb="7" eb="9">
      <t>キョリ</t>
    </rPh>
    <phoneticPr fontId="2"/>
  </si>
  <si>
    <t>φ100　地上距離　（5ｍ～6ｍ）</t>
    <rPh sb="5" eb="7">
      <t>チジョウ</t>
    </rPh>
    <rPh sb="7" eb="9">
      <t>キョリ</t>
    </rPh>
    <phoneticPr fontId="2"/>
  </si>
  <si>
    <t>φ100　地上距離　（6ｍ～7ｍ）</t>
    <rPh sb="5" eb="7">
      <t>チジョウ</t>
    </rPh>
    <rPh sb="7" eb="9">
      <t>キョリ</t>
    </rPh>
    <phoneticPr fontId="2"/>
  </si>
  <si>
    <t>φ100　地上距離　（7ｍ～8ｍ）</t>
    <rPh sb="5" eb="7">
      <t>チジョウ</t>
    </rPh>
    <rPh sb="7" eb="9">
      <t>キョリ</t>
    </rPh>
    <phoneticPr fontId="2"/>
  </si>
  <si>
    <t>φ100　地上距離　（8ｍ～9ｍ）</t>
    <rPh sb="5" eb="7">
      <t>チジョウ</t>
    </rPh>
    <rPh sb="7" eb="9">
      <t>キョリ</t>
    </rPh>
    <phoneticPr fontId="2"/>
  </si>
  <si>
    <t>φ100　地上距離　（9ｍ～10ｍ）</t>
    <rPh sb="5" eb="7">
      <t>チジョウ</t>
    </rPh>
    <rPh sb="7" eb="9">
      <t>キョリ</t>
    </rPh>
    <phoneticPr fontId="2"/>
  </si>
  <si>
    <t>細目</t>
    <rPh sb="0" eb="2">
      <t>サイモク</t>
    </rPh>
    <phoneticPr fontId="2"/>
  </si>
  <si>
    <t>購入土（路盤用砂)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phoneticPr fontId="2"/>
  </si>
  <si>
    <t>購入土（路盤用砂)
本管種がHP管又は陶管又は組立人孔接続型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rPh sb="10" eb="12">
      <t>ホンカン</t>
    </rPh>
    <rPh sb="12" eb="13">
      <t>シュ</t>
    </rPh>
    <rPh sb="16" eb="17">
      <t>カン</t>
    </rPh>
    <rPh sb="17" eb="18">
      <t>マタ</t>
    </rPh>
    <rPh sb="19" eb="21">
      <t>トウカン</t>
    </rPh>
    <rPh sb="21" eb="22">
      <t>マタ</t>
    </rPh>
    <rPh sb="23" eb="24">
      <t>ク</t>
    </rPh>
    <rPh sb="24" eb="25">
      <t>タ</t>
    </rPh>
    <rPh sb="25" eb="27">
      <t>ジンコウ</t>
    </rPh>
    <rPh sb="27" eb="29">
      <t>セツゾク</t>
    </rPh>
    <rPh sb="29" eb="30">
      <t>ガタ</t>
    </rPh>
    <phoneticPr fontId="2"/>
  </si>
  <si>
    <t>φ150　地上距離　（～2ｍ）</t>
    <rPh sb="5" eb="7">
      <t>チジョウ</t>
    </rPh>
    <rPh sb="7" eb="9">
      <t>キョリ</t>
    </rPh>
    <phoneticPr fontId="2"/>
  </si>
  <si>
    <t>φ150　地上距離　（2ｍ～3ｍ）</t>
    <rPh sb="5" eb="7">
      <t>チジョウ</t>
    </rPh>
    <rPh sb="7" eb="9">
      <t>キョリ</t>
    </rPh>
    <phoneticPr fontId="2"/>
  </si>
  <si>
    <t>φ150　地上距離　（3ｍ～4ｍ）</t>
    <rPh sb="5" eb="7">
      <t>チジョウ</t>
    </rPh>
    <rPh sb="7" eb="9">
      <t>キョリ</t>
    </rPh>
    <phoneticPr fontId="2"/>
  </si>
  <si>
    <t>φ150　地上距離　（4ｍ～5ｍ）</t>
    <rPh sb="5" eb="7">
      <t>チジョウ</t>
    </rPh>
    <rPh sb="7" eb="9">
      <t>キョリ</t>
    </rPh>
    <phoneticPr fontId="2"/>
  </si>
  <si>
    <t>φ150　地上距離　（5ｍ～6ｍ）</t>
    <rPh sb="5" eb="7">
      <t>チジョウ</t>
    </rPh>
    <rPh sb="7" eb="9">
      <t>キョリ</t>
    </rPh>
    <phoneticPr fontId="2"/>
  </si>
  <si>
    <t>φ150　地上距離　（6ｍ～7ｍ）</t>
    <rPh sb="5" eb="7">
      <t>チジョウ</t>
    </rPh>
    <rPh sb="7" eb="9">
      <t>キョリ</t>
    </rPh>
    <phoneticPr fontId="2"/>
  </si>
  <si>
    <t>φ150　地上距離　（7ｍ～8ｍ）</t>
    <rPh sb="5" eb="7">
      <t>チジョウ</t>
    </rPh>
    <rPh sb="7" eb="9">
      <t>キョリ</t>
    </rPh>
    <phoneticPr fontId="2"/>
  </si>
  <si>
    <t>φ150　地上距離　（8ｍ～9ｍ）</t>
    <rPh sb="5" eb="7">
      <t>チジョウ</t>
    </rPh>
    <rPh sb="7" eb="9">
      <t>キョリ</t>
    </rPh>
    <phoneticPr fontId="2"/>
  </si>
  <si>
    <t>φ150　地上距離　（9ｍ～10ｍ）</t>
    <rPh sb="5" eb="7">
      <t>チジョウ</t>
    </rPh>
    <rPh sb="7" eb="9">
      <t>キョリ</t>
    </rPh>
    <phoneticPr fontId="2"/>
  </si>
  <si>
    <t>取付管設置工(φ100)</t>
    <rPh sb="0" eb="2">
      <t>トリツケ</t>
    </rPh>
    <rPh sb="2" eb="3">
      <t>カン</t>
    </rPh>
    <rPh sb="3" eb="5">
      <t>セッチ</t>
    </rPh>
    <rPh sb="5" eb="6">
      <t>コウ</t>
    </rPh>
    <phoneticPr fontId="2"/>
  </si>
  <si>
    <t>取付管設置工(φ150)</t>
    <rPh sb="0" eb="2">
      <t>トリツケ</t>
    </rPh>
    <rPh sb="2" eb="3">
      <t>カン</t>
    </rPh>
    <rPh sb="3" eb="5">
      <t>セッチ</t>
    </rPh>
    <rPh sb="5" eb="6">
      <t>コウ</t>
    </rPh>
    <phoneticPr fontId="2"/>
  </si>
  <si>
    <t>ます設置工（塩化ﾋﾞﾆﾙ製）【材工共】　　　　　　　　　　　　ます径300mm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2"/>
  </si>
  <si>
    <t>本管土工（～1.0ｍ）</t>
    <rPh sb="0" eb="2">
      <t>ホンカン</t>
    </rPh>
    <rPh sb="2" eb="4">
      <t>ドコウ</t>
    </rPh>
    <phoneticPr fontId="2"/>
  </si>
  <si>
    <t>本管土工（1.0ｍ～2.0ｍ）</t>
    <rPh sb="0" eb="2">
      <t>ホンカン</t>
    </rPh>
    <rPh sb="2" eb="4">
      <t>ドコウ</t>
    </rPh>
    <phoneticPr fontId="2"/>
  </si>
  <si>
    <t>本管土工（2.0ｍ～3.0ｍ）</t>
    <rPh sb="0" eb="2">
      <t>ホンカン</t>
    </rPh>
    <rPh sb="2" eb="4">
      <t>ドコウ</t>
    </rPh>
    <phoneticPr fontId="2"/>
  </si>
  <si>
    <t>本管土工（3.0ｍ～4.0ｍ）</t>
    <rPh sb="0" eb="2">
      <t>ホンカン</t>
    </rPh>
    <rPh sb="2" eb="4">
      <t>ドコウ</t>
    </rPh>
    <phoneticPr fontId="2"/>
  </si>
  <si>
    <t>本管布設工φ150（～1.0ｍ）</t>
    <rPh sb="0" eb="2">
      <t>ホンカン</t>
    </rPh>
    <rPh sb="2" eb="4">
      <t>フセツ</t>
    </rPh>
    <rPh sb="4" eb="5">
      <t>コウ</t>
    </rPh>
    <phoneticPr fontId="2"/>
  </si>
  <si>
    <t>本管布設工φ150（1.0m～2.0ｍ）</t>
    <rPh sb="0" eb="2">
      <t>ホンカン</t>
    </rPh>
    <rPh sb="2" eb="4">
      <t>フセツ</t>
    </rPh>
    <rPh sb="4" eb="5">
      <t>コウ</t>
    </rPh>
    <phoneticPr fontId="2"/>
  </si>
  <si>
    <t>本管布設工φ150（2.0m～3.0ｍ）</t>
    <rPh sb="0" eb="2">
      <t>ホンカン</t>
    </rPh>
    <rPh sb="2" eb="4">
      <t>フセツ</t>
    </rPh>
    <rPh sb="4" eb="5">
      <t>コウ</t>
    </rPh>
    <phoneticPr fontId="2"/>
  </si>
  <si>
    <t>小型人孔設置工 T-8 深さ2ｍ以下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6" eb="18">
      <t>イカ</t>
    </rPh>
    <phoneticPr fontId="2"/>
  </si>
  <si>
    <t>小型人孔設置工 T-14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2"/>
  </si>
  <si>
    <t>小型人孔設置工 T-25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2"/>
  </si>
  <si>
    <t>小型人孔設置工 T-8 深さ3.5ｍ以下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8" eb="20">
      <t>イカ</t>
    </rPh>
    <phoneticPr fontId="2"/>
  </si>
  <si>
    <t>小型人孔設置工 T-14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2"/>
  </si>
  <si>
    <t>小型人孔設置工 T-25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2"/>
  </si>
  <si>
    <t>小型マンホール設置工</t>
    <rPh sb="0" eb="2">
      <t>コガタ</t>
    </rPh>
    <rPh sb="7" eb="9">
      <t>セッチ</t>
    </rPh>
    <rPh sb="9" eb="10">
      <t>コウ</t>
    </rPh>
    <phoneticPr fontId="2"/>
  </si>
  <si>
    <t>管渠布設工</t>
    <rPh sb="0" eb="2">
      <t>カンキョ</t>
    </rPh>
    <rPh sb="2" eb="4">
      <t>フセツ</t>
    </rPh>
    <rPh sb="4" eb="5">
      <t>コウ</t>
    </rPh>
    <phoneticPr fontId="2"/>
  </si>
  <si>
    <t>管路土工</t>
    <rPh sb="0" eb="2">
      <t>カンロ</t>
    </rPh>
    <rPh sb="2" eb="4">
      <t>ドコウ</t>
    </rPh>
    <phoneticPr fontId="2"/>
  </si>
  <si>
    <t>内副管設置工</t>
    <rPh sb="0" eb="1">
      <t>ウチ</t>
    </rPh>
    <rPh sb="1" eb="2">
      <t>フク</t>
    </rPh>
    <rPh sb="2" eb="3">
      <t>カン</t>
    </rPh>
    <rPh sb="3" eb="5">
      <t>セッチ</t>
    </rPh>
    <rPh sb="5" eb="6">
      <t>コウ</t>
    </rPh>
    <phoneticPr fontId="2"/>
  </si>
  <si>
    <t>副管工φ150　落差1.0m未満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</si>
  <si>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落差1.5m未満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</si>
  <si>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落差2.0m未満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</si>
  <si>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落差2.5m未満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</si>
  <si>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落差3.0m未満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</si>
  <si>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既設インバート工</t>
    <rPh sb="0" eb="2">
      <t>キセツ</t>
    </rPh>
    <rPh sb="7" eb="8">
      <t>コウ</t>
    </rPh>
    <phoneticPr fontId="2"/>
  </si>
  <si>
    <t>既設インバート工　0号マンホール</t>
    <rPh sb="0" eb="2">
      <t>キセツ</t>
    </rPh>
    <rPh sb="7" eb="8">
      <t>コウ</t>
    </rPh>
    <rPh sb="10" eb="11">
      <t>ゴウ</t>
    </rPh>
    <phoneticPr fontId="2"/>
  </si>
  <si>
    <t>既設インバート工　1号マンホール</t>
    <rPh sb="0" eb="2">
      <t>キセツ</t>
    </rPh>
    <rPh sb="7" eb="8">
      <t>コウ</t>
    </rPh>
    <rPh sb="10" eb="11">
      <t>ゴウ</t>
    </rPh>
    <phoneticPr fontId="2"/>
  </si>
  <si>
    <t>既設インバート工　2号マンホール</t>
    <rPh sb="0" eb="2">
      <t>キセツ</t>
    </rPh>
    <rPh sb="7" eb="8">
      <t>コウ</t>
    </rPh>
    <rPh sb="10" eb="11">
      <t>ゴウ</t>
    </rPh>
    <phoneticPr fontId="2"/>
  </si>
  <si>
    <t>既設人孔削孔工</t>
    <rPh sb="0" eb="2">
      <t>キセツ</t>
    </rPh>
    <rPh sb="2" eb="4">
      <t>ジンコウ</t>
    </rPh>
    <rPh sb="4" eb="6">
      <t>サッコウ</t>
    </rPh>
    <rPh sb="6" eb="7">
      <t>コウ</t>
    </rPh>
    <phoneticPr fontId="2"/>
  </si>
  <si>
    <t>可とう継手</t>
    <rPh sb="0" eb="1">
      <t>カ</t>
    </rPh>
    <rPh sb="3" eb="5">
      <t>ツギテ</t>
    </rPh>
    <phoneticPr fontId="2"/>
  </si>
  <si>
    <t>可とう継手設置工　拡張型</t>
    <rPh sb="0" eb="1">
      <t>カ</t>
    </rPh>
    <rPh sb="3" eb="5">
      <t>ツギテ</t>
    </rPh>
    <rPh sb="5" eb="7">
      <t>セッチ</t>
    </rPh>
    <rPh sb="7" eb="8">
      <t>コウ</t>
    </rPh>
    <rPh sb="9" eb="11">
      <t>カクチョウ</t>
    </rPh>
    <rPh sb="11" eb="12">
      <t>ガタ</t>
    </rPh>
    <phoneticPr fontId="2"/>
  </si>
  <si>
    <t>可とう継手設置工　貼付型</t>
    <rPh sb="0" eb="1">
      <t>カ</t>
    </rPh>
    <rPh sb="3" eb="5">
      <t>ツギテ</t>
    </rPh>
    <rPh sb="5" eb="7">
      <t>セッチ</t>
    </rPh>
    <rPh sb="7" eb="8">
      <t>コウ</t>
    </rPh>
    <rPh sb="9" eb="10">
      <t>ハ</t>
    </rPh>
    <rPh sb="10" eb="11">
      <t>ツ</t>
    </rPh>
    <rPh sb="11" eb="12">
      <t>ガタ</t>
    </rPh>
    <phoneticPr fontId="2"/>
  </si>
  <si>
    <t>下層路盤（歩道部）
ＲＣ-40  全仕上り厚20cm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</si>
  <si>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全仕上り厚30cm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</si>
  <si>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全仕上り厚25cm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</si>
  <si>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全仕上り厚40cm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</si>
  <si>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全仕上り厚45cm 3層施工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</si>
  <si>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RC-40  全仕上り厚15cm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</si>
  <si>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種別</t>
    <rPh sb="0" eb="2">
      <t>シュベツ</t>
    </rPh>
    <phoneticPr fontId="2"/>
  </si>
  <si>
    <t>取付管工</t>
    <rPh sb="0" eb="2">
      <t>トリツケ</t>
    </rPh>
    <rPh sb="2" eb="3">
      <t>カン</t>
    </rPh>
    <rPh sb="3" eb="4">
      <t>コウ</t>
    </rPh>
    <phoneticPr fontId="2"/>
  </si>
  <si>
    <t>桝設置工</t>
    <rPh sb="0" eb="1">
      <t>マス</t>
    </rPh>
    <rPh sb="1" eb="3">
      <t>セッチ</t>
    </rPh>
    <rPh sb="3" eb="4">
      <t>コウ</t>
    </rPh>
    <phoneticPr fontId="2"/>
  </si>
  <si>
    <t>マンホール工</t>
    <rPh sb="5" eb="6">
      <t>コウ</t>
    </rPh>
    <phoneticPr fontId="2"/>
  </si>
  <si>
    <t>管渠工</t>
    <rPh sb="0" eb="2">
      <t>カンキョ</t>
    </rPh>
    <rPh sb="2" eb="3">
      <t>コウ</t>
    </rPh>
    <phoneticPr fontId="2"/>
  </si>
  <si>
    <t>構造物撤去工</t>
    <rPh sb="0" eb="3">
      <t>コウゾウブツ</t>
    </rPh>
    <rPh sb="3" eb="5">
      <t>テッキョ</t>
    </rPh>
    <rPh sb="5" eb="6">
      <t>コウ</t>
    </rPh>
    <phoneticPr fontId="2"/>
  </si>
  <si>
    <t>舗装復旧工</t>
    <rPh sb="0" eb="2">
      <t>ホソウ</t>
    </rPh>
    <rPh sb="2" eb="4">
      <t>フッキュウ</t>
    </rPh>
    <rPh sb="4" eb="5">
      <t>コウ</t>
    </rPh>
    <phoneticPr fontId="2"/>
  </si>
  <si>
    <t>上層路盤（歩道部）
C-20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</si>
  <si>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上層路盤（歩道部）
C-20 全仕上り厚15cm 2層施工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</si>
  <si>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上層路盤（歩道部）
粒度調整砕石  全仕上り厚20cm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</si>
  <si>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上層路盤（歩道部）
粒度調整砕石 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</si>
  <si>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上層路盤（歩道部）
粒度調整砕石  全仕上り厚25cm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</si>
  <si>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コンクリート切断
ｱｽﾌｧﾙﾄ舗装版　15cm以下</t>
    <rPh sb="6" eb="8">
      <t>セツダン</t>
    </rPh>
    <rPh sb="15" eb="17">
      <t>ホソウ</t>
    </rPh>
    <rPh sb="17" eb="18">
      <t>バン</t>
    </rPh>
    <rPh sb="23" eb="25">
      <t>イカ</t>
    </rPh>
    <phoneticPr fontId="2"/>
  </si>
  <si>
    <t>構造物とりこわし
無筋構造物 機械施工　</t>
    <rPh sb="0" eb="3">
      <t>コウゾウブツ</t>
    </rPh>
    <rPh sb="15" eb="17">
      <t>キカイ</t>
    </rPh>
    <phoneticPr fontId="2"/>
  </si>
  <si>
    <t>構造物とりこわし
鉄筋構造物 機械施工　</t>
    <rPh sb="0" eb="3">
      <t>コウゾウブツ</t>
    </rPh>
    <rPh sb="9" eb="10">
      <t>テツ</t>
    </rPh>
    <rPh sb="15" eb="17">
      <t>キカイ</t>
    </rPh>
    <phoneticPr fontId="2"/>
  </si>
  <si>
    <t>運搬・処分費含む</t>
    <rPh sb="0" eb="2">
      <t>ウンパン</t>
    </rPh>
    <rPh sb="3" eb="5">
      <t>ショブン</t>
    </rPh>
    <rPh sb="5" eb="6">
      <t>ヒ</t>
    </rPh>
    <rPh sb="6" eb="7">
      <t>フク</t>
    </rPh>
    <phoneticPr fontId="2"/>
  </si>
  <si>
    <t>アスファルト撤去工</t>
    <rPh sb="6" eb="8">
      <t>テッキョ</t>
    </rPh>
    <rPh sb="8" eb="9">
      <t>コウ</t>
    </rPh>
    <phoneticPr fontId="2"/>
  </si>
  <si>
    <t>t=3cm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</si>
  <si>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t=5cm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</si>
  <si>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t=7cm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</si>
  <si>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t=10cm　処分費・運搬費含む</t>
    <rPh sb="7" eb="9">
      <t>ショブン</t>
    </rPh>
    <rPh sb="9" eb="10">
      <t>ヒ</t>
    </rPh>
    <rPh sb="11" eb="13">
      <t>ウンパン</t>
    </rPh>
    <rPh sb="13" eb="14">
      <t>ヒ</t>
    </rPh>
    <rPh sb="14" eb="15">
      <t>フク</t>
    </rPh>
    <phoneticPr fontId="2"/>
  </si>
  <si>
    <t>仮設工</t>
    <rPh sb="0" eb="2">
      <t>カセツ</t>
    </rPh>
    <rPh sb="2" eb="3">
      <t>コウ</t>
    </rPh>
    <phoneticPr fontId="2"/>
  </si>
  <si>
    <t xml:space="preserve">軽量鋼矢板土留
</t>
    <phoneticPr fontId="2"/>
  </si>
  <si>
    <t>賃料、整備費、仮設材運搬費含む</t>
    <rPh sb="0" eb="2">
      <t>チンリョウ</t>
    </rPh>
    <rPh sb="3" eb="6">
      <t>セイビヒ</t>
    </rPh>
    <rPh sb="7" eb="9">
      <t>カセツ</t>
    </rPh>
    <rPh sb="9" eb="10">
      <t>ザイ</t>
    </rPh>
    <rPh sb="10" eb="12">
      <t>ウンパン</t>
    </rPh>
    <rPh sb="12" eb="13">
      <t>ヒ</t>
    </rPh>
    <rPh sb="13" eb="14">
      <t>フク</t>
    </rPh>
    <phoneticPr fontId="2"/>
  </si>
  <si>
    <t>掘削深さ(2.0m以下)
矢板長　2.5m　土留支保工　１段</t>
    <phoneticPr fontId="2"/>
  </si>
  <si>
    <t>補足材あり</t>
    <rPh sb="0" eb="2">
      <t>ホソク</t>
    </rPh>
    <rPh sb="2" eb="3">
      <t>ザイ</t>
    </rPh>
    <phoneticPr fontId="2"/>
  </si>
  <si>
    <t>アスファルト舗装工（車道・路肩）
⑤再生密粒度(13F)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</si>
  <si>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⑤再生密粒度(13F)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</si>
  <si>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②再生密粒度(13)　t=7cm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</si>
  <si>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②再生密粒度(13)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</si>
  <si>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アスファルト舗装工（歩道）
⑦再生細粒度（13Ｆ）　t=3cm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2"/>
  </si>
  <si>
    <t>アスファルト舗装工（歩道）
⑦再生細粒度（13Ｆ）　t=5cm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2"/>
  </si>
  <si>
    <t>アスファルト舗装工（車道・路肩）
①再生粗粒度(20)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2"/>
  </si>
  <si>
    <t>アスファルト舗装工（車道・路肩）
密粒度As 改質Ⅱ型(20)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2"/>
  </si>
  <si>
    <t>アスファルト舗装工（車道・路肩）
密粒度As 改質Ⅱ型(20)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2"/>
  </si>
  <si>
    <t>仮復旧工（車道・路肩）
再生合材　t=3cm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2"/>
  </si>
  <si>
    <t>上層路盤（歩道部）
C-20 全仕上り厚12cm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</si>
  <si>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仮復旧工（車道・路肩）
再生合材　t=5cm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2"/>
  </si>
  <si>
    <t xml:space="preserve">インターロッキングブロック撤去・再設置
</t>
    <rPh sb="13" eb="15">
      <t>テッキョ</t>
    </rPh>
    <rPh sb="16" eb="19">
      <t>サイセッチ</t>
    </rPh>
    <phoneticPr fontId="2"/>
  </si>
  <si>
    <t>再利用 直線・厚さ 6cm 施工規模 100㎡未満
敷材料　砂（クッション用）　t=0.030m</t>
    <phoneticPr fontId="2"/>
  </si>
  <si>
    <t>付帯工</t>
    <rPh sb="0" eb="3">
      <t>フタイコウ</t>
    </rPh>
    <phoneticPr fontId="2"/>
  </si>
  <si>
    <t>試掘工</t>
    <rPh sb="0" eb="2">
      <t>シクツ</t>
    </rPh>
    <rPh sb="2" eb="3">
      <t>コウ</t>
    </rPh>
    <phoneticPr fontId="2"/>
  </si>
  <si>
    <t>アスファルト舗装工（車道・路肩）
①再生粗粒度(20)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2"/>
  </si>
  <si>
    <t>撤去、処分費含む</t>
    <rPh sb="0" eb="2">
      <t>テッキョ</t>
    </rPh>
    <rPh sb="3" eb="5">
      <t>ショブン</t>
    </rPh>
    <rPh sb="5" eb="6">
      <t>ヒ</t>
    </rPh>
    <rPh sb="6" eb="7">
      <t>フク</t>
    </rPh>
    <phoneticPr fontId="2"/>
  </si>
  <si>
    <t>既設人孔削孔工　φ100～φ150　
0号1号マンホール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rPh sb="22" eb="23">
      <t>ゴウ</t>
    </rPh>
    <phoneticPr fontId="2"/>
  </si>
  <si>
    <t>既設人孔削孔工　φ100～φ150　
2号マンホール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phoneticPr fontId="2"/>
  </si>
  <si>
    <t>掘削深さ(1.8m以下)
矢板長　2.5m　土留支保工　１段</t>
    <phoneticPr fontId="2"/>
  </si>
  <si>
    <t>掘削深さ(2.3m以下)
矢板長　3.0m　土留支保工　2段</t>
    <phoneticPr fontId="2"/>
  </si>
  <si>
    <t>掘削深さ(2.8m以下)
矢板長　3.5m　土留支保工　2段</t>
    <phoneticPr fontId="2"/>
  </si>
  <si>
    <t>掘削深さ(3.3m以下)
矢板長　4.0m　土留支保工　2段</t>
    <phoneticPr fontId="2"/>
  </si>
  <si>
    <t>掘削深さ(3.5m以下)
矢板長　4.5m　土留支保工　2段</t>
    <phoneticPr fontId="2"/>
  </si>
  <si>
    <t>掘削深さ(3.8m以下)
矢板長　4.5m　土留支保工　3段</t>
    <phoneticPr fontId="2"/>
  </si>
  <si>
    <t>２インチ　作業時排水　発動発電機　ポンプ2台</t>
    <rPh sb="5" eb="7">
      <t>サギョウ</t>
    </rPh>
    <rPh sb="7" eb="8">
      <t>ジ</t>
    </rPh>
    <rPh sb="8" eb="10">
      <t>ハイスイ</t>
    </rPh>
    <rPh sb="11" eb="13">
      <t>ハツドウ</t>
    </rPh>
    <rPh sb="13" eb="16">
      <t>ハツデンキ</t>
    </rPh>
    <rPh sb="21" eb="22">
      <t>ダイ</t>
    </rPh>
    <phoneticPr fontId="2"/>
  </si>
  <si>
    <t>砕石復旧
C-20 t=15cm</t>
    <rPh sb="0" eb="2">
      <t>サイセキ</t>
    </rPh>
    <rPh sb="2" eb="4">
      <t>フッキュウ</t>
    </rPh>
    <phoneticPr fontId="2"/>
  </si>
  <si>
    <t>砕石復旧
C-20 t=20cm</t>
    <rPh sb="0" eb="2">
      <t>サイセキ</t>
    </rPh>
    <rPh sb="2" eb="4">
      <t>フッキュウ</t>
    </rPh>
    <phoneticPr fontId="2"/>
  </si>
  <si>
    <t>砕石復旧
C-20 t=25cm</t>
    <rPh sb="0" eb="2">
      <t>サイセキ</t>
    </rPh>
    <rPh sb="2" eb="4">
      <t>フッキュウ</t>
    </rPh>
    <phoneticPr fontId="2"/>
  </si>
  <si>
    <t>インターロッキングブロック撤去・新設</t>
    <rPh sb="13" eb="15">
      <t>テッキョ</t>
    </rPh>
    <rPh sb="16" eb="18">
      <t>シンセツ</t>
    </rPh>
    <phoneticPr fontId="2"/>
  </si>
  <si>
    <t>直線・厚さ 6cm 施工規模 100㎡未満
敷材料　砂（クッション用）　t=0.030m</t>
    <phoneticPr fontId="2"/>
  </si>
  <si>
    <t>再利用 直線・厚さ 8cm 施工規模 100㎡未満
敷材料　砂（クッション用）　t=0.030m
コンクリート t=17cm</t>
    <phoneticPr fontId="2"/>
  </si>
  <si>
    <t>直線・厚さ 8cm 施工規模 100㎡未満
敷材料　砂（クッション用）　t=0.030m
コンクリート t=17cm</t>
    <phoneticPr fontId="2"/>
  </si>
  <si>
    <t>運搬費</t>
    <rPh sb="0" eb="2">
      <t>ウンパン</t>
    </rPh>
    <rPh sb="2" eb="3">
      <t>ヒ</t>
    </rPh>
    <phoneticPr fontId="2"/>
  </si>
  <si>
    <t>路面切削工</t>
    <rPh sb="0" eb="2">
      <t>ロメン</t>
    </rPh>
    <rPh sb="2" eb="4">
      <t>セッサク</t>
    </rPh>
    <rPh sb="4" eb="5">
      <t>コウ</t>
    </rPh>
    <phoneticPr fontId="2"/>
  </si>
  <si>
    <t>小型切削機</t>
    <rPh sb="0" eb="2">
      <t>コガタ</t>
    </rPh>
    <rPh sb="2" eb="4">
      <t>セッサク</t>
    </rPh>
    <rPh sb="4" eb="5">
      <t>キ</t>
    </rPh>
    <phoneticPr fontId="2"/>
  </si>
  <si>
    <t>仮復旧工無</t>
    <rPh sb="0" eb="1">
      <t>カリ</t>
    </rPh>
    <rPh sb="1" eb="3">
      <t>フッキュウ</t>
    </rPh>
    <rPh sb="3" eb="4">
      <t>コウ</t>
    </rPh>
    <rPh sb="4" eb="5">
      <t>ナシ</t>
    </rPh>
    <phoneticPr fontId="2"/>
  </si>
  <si>
    <t>仮復旧工有　t=3cm</t>
    <rPh sb="0" eb="1">
      <t>カリ</t>
    </rPh>
    <rPh sb="1" eb="3">
      <t>フッキュウ</t>
    </rPh>
    <rPh sb="3" eb="4">
      <t>コウ</t>
    </rPh>
    <rPh sb="4" eb="5">
      <t>アリ</t>
    </rPh>
    <phoneticPr fontId="2"/>
  </si>
  <si>
    <t>重機運搬費</t>
    <rPh sb="0" eb="2">
      <t>ジュウキ</t>
    </rPh>
    <rPh sb="2" eb="4">
      <t>ウンパン</t>
    </rPh>
    <rPh sb="4" eb="5">
      <t>ヒ</t>
    </rPh>
    <phoneticPr fontId="2"/>
  </si>
  <si>
    <t>運搬距離 L=2.0km以内</t>
    <rPh sb="0" eb="2">
      <t>ウンパン</t>
    </rPh>
    <rPh sb="2" eb="4">
      <t>キョリ</t>
    </rPh>
    <rPh sb="12" eb="14">
      <t>イナイ</t>
    </rPh>
    <phoneticPr fontId="2"/>
  </si>
  <si>
    <t>運搬距離 L=3.0km以内</t>
    <rPh sb="0" eb="2">
      <t>ウンパン</t>
    </rPh>
    <rPh sb="2" eb="4">
      <t>キョリ</t>
    </rPh>
    <rPh sb="12" eb="14">
      <t>イナイ</t>
    </rPh>
    <phoneticPr fontId="2"/>
  </si>
  <si>
    <t>運搬距離 L=4.0km以内</t>
    <rPh sb="0" eb="2">
      <t>ウンパン</t>
    </rPh>
    <rPh sb="2" eb="4">
      <t>キョリ</t>
    </rPh>
    <rPh sb="12" eb="14">
      <t>イナイ</t>
    </rPh>
    <phoneticPr fontId="2"/>
  </si>
  <si>
    <t>運搬距離 L=5.0km以内</t>
    <rPh sb="0" eb="2">
      <t>ウンパン</t>
    </rPh>
    <rPh sb="2" eb="4">
      <t>キョリ</t>
    </rPh>
    <rPh sb="12" eb="14">
      <t>イナイ</t>
    </rPh>
    <phoneticPr fontId="2"/>
  </si>
  <si>
    <t>運搬距離 L=6.0km以内</t>
    <rPh sb="0" eb="2">
      <t>ウンパン</t>
    </rPh>
    <rPh sb="2" eb="4">
      <t>キョリ</t>
    </rPh>
    <rPh sb="12" eb="14">
      <t>イナイ</t>
    </rPh>
    <phoneticPr fontId="2"/>
  </si>
  <si>
    <t>運搬距離 L=7.0km以内</t>
    <rPh sb="0" eb="2">
      <t>ウンパン</t>
    </rPh>
    <rPh sb="2" eb="4">
      <t>キョリ</t>
    </rPh>
    <rPh sb="12" eb="14">
      <t>イナイ</t>
    </rPh>
    <phoneticPr fontId="2"/>
  </si>
  <si>
    <t>運搬距離 L=8.0km以内</t>
    <rPh sb="0" eb="2">
      <t>ウンパン</t>
    </rPh>
    <rPh sb="2" eb="4">
      <t>キョリ</t>
    </rPh>
    <rPh sb="12" eb="14">
      <t>イナイ</t>
    </rPh>
    <phoneticPr fontId="2"/>
  </si>
  <si>
    <t>運搬距離 L=9.0km以内</t>
    <rPh sb="0" eb="2">
      <t>ウンパン</t>
    </rPh>
    <rPh sb="2" eb="4">
      <t>キョリ</t>
    </rPh>
    <rPh sb="12" eb="14">
      <t>イナイ</t>
    </rPh>
    <phoneticPr fontId="2"/>
  </si>
  <si>
    <t>運搬距離 L=10.0km以内</t>
    <rPh sb="0" eb="2">
      <t>ウンパン</t>
    </rPh>
    <rPh sb="2" eb="4">
      <t>キョリ</t>
    </rPh>
    <rPh sb="13" eb="15">
      <t>イナイ</t>
    </rPh>
    <phoneticPr fontId="2"/>
  </si>
  <si>
    <t>現場</t>
    <rPh sb="0" eb="2">
      <t>ゲンバ</t>
    </rPh>
    <phoneticPr fontId="2"/>
  </si>
  <si>
    <t>工事価格</t>
    <rPh sb="0" eb="2">
      <t>コウジ</t>
    </rPh>
    <rPh sb="2" eb="4">
      <t>カカク</t>
    </rPh>
    <phoneticPr fontId="2"/>
  </si>
  <si>
    <t>直工</t>
    <rPh sb="0" eb="2">
      <t>チョッコウ</t>
    </rPh>
    <phoneticPr fontId="2"/>
  </si>
  <si>
    <t>経費率</t>
    <rPh sb="0" eb="2">
      <t>ケイヒ</t>
    </rPh>
    <rPh sb="2" eb="3">
      <t>リツ</t>
    </rPh>
    <phoneticPr fontId="2"/>
  </si>
  <si>
    <t>純工事費</t>
    <rPh sb="0" eb="1">
      <t>ジュン</t>
    </rPh>
    <rPh sb="1" eb="4">
      <t>コウジヒ</t>
    </rPh>
    <phoneticPr fontId="2"/>
  </si>
  <si>
    <t>令和5年度　予定金額</t>
    <rPh sb="0" eb="2">
      <t>レイワ</t>
    </rPh>
    <rPh sb="3" eb="4">
      <t>ネン</t>
    </rPh>
    <rPh sb="4" eb="5">
      <t>ド</t>
    </rPh>
    <rPh sb="6" eb="8">
      <t>ヨテイ</t>
    </rPh>
    <rPh sb="8" eb="10">
      <t>キンガク</t>
    </rPh>
    <phoneticPr fontId="2"/>
  </si>
  <si>
    <t>取付管推進工</t>
    <rPh sb="0" eb="2">
      <t>トリツケ</t>
    </rPh>
    <rPh sb="2" eb="3">
      <t>カン</t>
    </rPh>
    <rPh sb="3" eb="5">
      <t>スイシン</t>
    </rPh>
    <rPh sb="5" eb="6">
      <t>コウ</t>
    </rPh>
    <phoneticPr fontId="2"/>
  </si>
  <si>
    <t>推進深さ 4ｍ～5ｍ</t>
    <rPh sb="0" eb="2">
      <t>スイシン</t>
    </rPh>
    <rPh sb="2" eb="3">
      <t>フカ</t>
    </rPh>
    <phoneticPr fontId="2"/>
  </si>
  <si>
    <t>入札用　工種別単価　積算表</t>
    <rPh sb="0" eb="3">
      <t>ニュウサツヨウ</t>
    </rPh>
    <rPh sb="4" eb="5">
      <t>コウ</t>
    </rPh>
    <rPh sb="10" eb="12">
      <t>セキサン</t>
    </rPh>
    <rPh sb="12" eb="13">
      <t>ヒョウ</t>
    </rPh>
    <phoneticPr fontId="2"/>
  </si>
  <si>
    <t>【参考】</t>
    <rPh sb="1" eb="3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</si>
</sst>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00;[Red]\-#,##0.0000"/>
    <numFmt numFmtId="177" formatCode="0.0000_ "/>
    <numFmt numFmtId="178" formatCode="0.0_);[Red]\(0.0\)"/>
    <numFmt numFmtId="179" formatCode="0_);[Red]\(0\)"/>
    <numFmt numFmtId="180" formatCode="0.0000000_);[Red]\(0.0000000\)"/>
    <numFmt numFmtId="181" formatCode="#,##0.000000_);[Red]\(#,##0.000000\)"/>
    <numFmt numFmtId="182" formatCode="0.00_);[Red]\(0.00\)"/>
    <numFmt numFmtId="183" formatCode="#,##0.0;[Red]\-#,##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1" xfId="1" applyFont="1" applyBorder="1">
      <alignment vertical="center"/>
    </xf>
    <xf numFmtId="38" fontId="5" fillId="0" borderId="1" xfId="1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178" fontId="3" fillId="0" borderId="0" xfId="0" applyNumberFormat="1" applyFont="1">
      <alignment vertical="center"/>
    </xf>
    <xf numFmtId="178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0" xfId="1" applyNumberFormat="1" applyFont="1" applyAlignment="1">
      <alignment horizontal="right" vertical="center"/>
    </xf>
    <xf numFmtId="38" fontId="4" fillId="0" borderId="0" xfId="1" applyNumberFormat="1" applyFont="1" applyAlignment="1">
      <alignment horizontal="right" vertical="center"/>
    </xf>
    <xf numFmtId="180" fontId="4" fillId="0" borderId="1" xfId="1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76" fontId="4" fillId="0" borderId="0" xfId="1" applyNumberFormat="1" applyFont="1">
      <alignment vertical="center"/>
    </xf>
    <xf numFmtId="176" fontId="4" fillId="0" borderId="1" xfId="1" applyNumberFormat="1" applyFont="1" applyBorder="1" applyAlignment="1">
      <alignment horizontal="right" vertical="center"/>
    </xf>
    <xf numFmtId="38" fontId="4" fillId="0" borderId="1" xfId="1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center" vertical="center" shrinkToFit="1"/>
    </xf>
    <xf numFmtId="176" fontId="6" fillId="0" borderId="0" xfId="1" applyNumberFormat="1" applyFont="1" applyAlignment="1">
      <alignment horizontal="right" vertical="center" shrinkToFit="1"/>
    </xf>
    <xf numFmtId="177" fontId="0" fillId="0" borderId="0" xfId="0" applyNumberFormat="1">
      <alignment vertical="center"/>
    </xf>
    <xf numFmtId="0" fontId="3" fillId="0" borderId="0" xfId="0" applyFont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38" fontId="5" fillId="0" borderId="1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82" fontId="4" fillId="0" borderId="1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8" fontId="4" fillId="0" borderId="2" xfId="1" applyNumberFormat="1" applyFont="1" applyBorder="1" applyAlignment="1">
      <alignment horizontal="right" vertical="center"/>
    </xf>
    <xf numFmtId="38" fontId="5" fillId="0" borderId="2" xfId="1" applyNumberFormat="1" applyFont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0" fontId="8" fillId="0" borderId="2" xfId="0" applyFont="1" applyBorder="1" applyAlignment="1">
      <alignment vertical="center" wrapText="1"/>
    </xf>
    <xf numFmtId="38" fontId="4" fillId="0" borderId="2" xfId="1" applyFont="1" applyBorder="1">
      <alignment vertical="center"/>
    </xf>
    <xf numFmtId="177" fontId="11" fillId="0" borderId="0" xfId="0" applyNumberFormat="1" applyFont="1">
      <alignment vertical="center"/>
    </xf>
    <xf numFmtId="38" fontId="4" fillId="0" borderId="3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7" fontId="12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179" fontId="4" fillId="0" borderId="8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10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5" fillId="0" borderId="10" xfId="1" applyNumberFormat="1" applyFont="1" applyBorder="1" applyAlignment="1">
      <alignment horizontal="right" vertical="center"/>
    </xf>
    <xf numFmtId="181" fontId="6" fillId="0" borderId="10" xfId="1" applyNumberFormat="1" applyFont="1" applyFill="1" applyBorder="1" applyAlignment="1">
      <alignment horizontal="right" vertical="center"/>
    </xf>
    <xf numFmtId="178" fontId="4" fillId="0" borderId="10" xfId="0" applyNumberFormat="1" applyFont="1" applyBorder="1">
      <alignment vertical="center"/>
    </xf>
    <xf numFmtId="179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179" fontId="4" fillId="0" borderId="13" xfId="1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6" fillId="0" borderId="14" xfId="1" applyNumberFormat="1" applyFont="1" applyBorder="1" applyAlignment="1">
      <alignment vertical="center" shrinkToFit="1"/>
    </xf>
    <xf numFmtId="38" fontId="6" fillId="0" borderId="0" xfId="1" applyNumberFormat="1" applyFont="1" applyBorder="1" applyAlignment="1">
      <alignment vertical="center" shrinkToFit="1"/>
    </xf>
    <xf numFmtId="38" fontId="5" fillId="4" borderId="10" xfId="1" applyNumberFormat="1" applyFont="1" applyFill="1" applyBorder="1" applyAlignment="1">
      <alignment horizontal="right" vertical="center"/>
    </xf>
    <xf numFmtId="38" fontId="6" fillId="3" borderId="14" xfId="1" applyNumberFormat="1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38" fontId="4" fillId="0" borderId="5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38" fontId="4" fillId="0" borderId="5" xfId="1" applyNumberFormat="1" applyFont="1" applyBorder="1" applyAlignment="1">
      <alignment horizontal="center" vertical="center"/>
    </xf>
    <xf numFmtId="38" fontId="4" fillId="0" borderId="10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180" fontId="4" fillId="0" borderId="10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center" vertical="center"/>
    </xf>
    <xf numFmtId="179" fontId="4" fillId="0" borderId="6" xfId="1" applyNumberFormat="1" applyFont="1" applyBorder="1" applyAlignment="1">
      <alignment horizontal="center" vertical="center" wrapText="1"/>
    </xf>
    <xf numFmtId="179" fontId="4" fillId="0" borderId="11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38" fontId="4" fillId="2" borderId="2" xfId="1" applyFont="1" applyFill="1" applyBorder="1" applyProtection="1">
      <alignment vertical="center"/>
      <protection locked="0"/>
    </xf>
    <xf numFmtId="38" fontId="5" fillId="2" borderId="1" xfId="1" applyFont="1" applyFill="1" applyBorder="1" applyProtection="1">
      <alignment vertical="center"/>
      <protection locked="0"/>
    </xf>
    <xf numFmtId="38" fontId="4" fillId="2" borderId="1" xfId="1" applyFont="1" applyFill="1" applyBorder="1" applyProtection="1">
      <alignment vertical="center"/>
      <protection locked="0"/>
    </xf>
    <xf numFmtId="183" fontId="4" fillId="2" borderId="1" xfId="1" applyNumberFormat="1" applyFont="1" applyFill="1" applyBorder="1" applyProtection="1">
      <alignment vertical="center"/>
      <protection locked="0"/>
    </xf>
    <xf numFmtId="38" fontId="5" fillId="2" borderId="1" xfId="1" applyNumberFormat="1" applyFont="1" applyFill="1" applyBorder="1" applyProtection="1">
      <alignment vertical="center"/>
      <protection locked="0"/>
    </xf>
    <xf numFmtId="183" fontId="5" fillId="2" borderId="1" xfId="1" applyNumberFormat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76"/>
  <sheetViews>
    <sheetView tabSelected="1" view="pageBreakPreview" zoomScale="85" zoomScaleNormal="130" zoomScaleSheetLayoutView="85" workbookViewId="0">
      <pane ySplit="4" topLeftCell="A5" activePane="bottomLeft" state="frozen"/>
      <selection activeCell="L120" sqref="L120"/>
      <selection pane="bottomLeft" activeCell="B1" sqref="B1:P2"/>
    </sheetView>
  </sheetViews>
  <sheetFormatPr defaultRowHeight="12"/>
  <cols>
    <col min="1" max="1" width="1.25" style="2" customWidth="1"/>
    <col min="2" max="2" width="17.5" style="2" customWidth="1"/>
    <col min="3" max="3" width="19.125" style="12" bestFit="1" customWidth="1"/>
    <col min="4" max="4" width="28.75" style="13" customWidth="1"/>
    <col min="5" max="5" width="35.25" style="13" customWidth="1"/>
    <col min="6" max="7" width="5.25" style="2" customWidth="1"/>
    <col min="8" max="8" width="10.375" style="8" customWidth="1"/>
    <col min="9" max="9" width="9" style="8" hidden="1" customWidth="1"/>
    <col min="10" max="10" width="9" style="17" customWidth="1"/>
    <col min="11" max="11" width="7.125" style="26" customWidth="1"/>
    <col min="12" max="12" width="14.125" style="23" customWidth="1"/>
    <col min="13" max="13" width="10.625" style="23" hidden="1" customWidth="1"/>
    <col min="14" max="14" width="16.75" style="25" hidden="1" customWidth="1"/>
    <col min="15" max="15" width="10.875" style="22" hidden="1" customWidth="1"/>
    <col min="16" max="16" width="8.625" style="19" customWidth="1"/>
    <col min="17" max="17" width="12.625" style="12" customWidth="1"/>
    <col min="18" max="16384" width="9" style="2"/>
  </cols>
  <sheetData>
    <row r="1" spans="2:17" ht="13.5" customHeight="1">
      <c r="B1" s="91" t="s">
        <v>201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7" ht="21.75" customHeight="1" thickBo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17" ht="13.5" customHeight="1">
      <c r="B3" s="100" t="s">
        <v>0</v>
      </c>
      <c r="C3" s="108" t="s">
        <v>118</v>
      </c>
      <c r="D3" s="108" t="s">
        <v>25</v>
      </c>
      <c r="E3" s="108"/>
      <c r="F3" s="108"/>
      <c r="G3" s="108"/>
      <c r="H3" s="108"/>
      <c r="I3" s="108"/>
      <c r="J3" s="94" t="s">
        <v>28</v>
      </c>
      <c r="K3" s="96" t="s">
        <v>13</v>
      </c>
      <c r="L3" s="98" t="s">
        <v>45</v>
      </c>
      <c r="M3" s="98"/>
      <c r="N3" s="102" t="s">
        <v>2</v>
      </c>
      <c r="O3" s="104" t="s">
        <v>3</v>
      </c>
      <c r="P3" s="106" t="s">
        <v>15</v>
      </c>
      <c r="Q3" s="32"/>
    </row>
    <row r="4" spans="2:17" ht="24.95" customHeight="1" thickBot="1">
      <c r="B4" s="101"/>
      <c r="C4" s="109"/>
      <c r="D4" s="83" t="s">
        <v>22</v>
      </c>
      <c r="E4" s="83" t="s">
        <v>67</v>
      </c>
      <c r="F4" s="84" t="s">
        <v>23</v>
      </c>
      <c r="G4" s="84" t="s">
        <v>1</v>
      </c>
      <c r="H4" s="85" t="s">
        <v>30</v>
      </c>
      <c r="I4" s="85" t="s">
        <v>29</v>
      </c>
      <c r="J4" s="95"/>
      <c r="K4" s="97"/>
      <c r="L4" s="99"/>
      <c r="M4" s="99"/>
      <c r="N4" s="103"/>
      <c r="O4" s="105"/>
      <c r="P4" s="107"/>
      <c r="Q4" s="32"/>
    </row>
    <row r="5" spans="2:17" ht="31.5" customHeight="1">
      <c r="B5" s="79" t="s">
        <v>119</v>
      </c>
      <c r="C5" s="80" t="s">
        <v>79</v>
      </c>
      <c r="D5" s="46" t="s">
        <v>58</v>
      </c>
      <c r="E5" s="46" t="s">
        <v>68</v>
      </c>
      <c r="F5" s="81">
        <v>1</v>
      </c>
      <c r="G5" s="81" t="s">
        <v>4</v>
      </c>
      <c r="H5" s="114"/>
      <c r="I5" s="47">
        <f>INT(F5*H5)</f>
        <v>0</v>
      </c>
      <c r="J5" s="41">
        <f t="shared" ref="J5:J41" si="0">SUM(I5)</f>
        <v>0</v>
      </c>
      <c r="K5" s="42">
        <f t="shared" ref="K5:K36" si="1">$I$156</f>
        <v>2.1572064176890926</v>
      </c>
      <c r="L5" s="36">
        <f>INT(J5*K5)</f>
        <v>0</v>
      </c>
      <c r="M5" s="44">
        <f t="shared" ref="M5:M41" si="2">L5</f>
        <v>0</v>
      </c>
      <c r="N5" s="40" t="e">
        <f t="shared" ref="N5:N40" si="3">ROUND(M5/$M$147,7)</f>
        <v>#DIV/0!</v>
      </c>
      <c r="O5" s="43">
        <v>1</v>
      </c>
      <c r="P5" s="82">
        <v>1</v>
      </c>
      <c r="Q5" s="2"/>
    </row>
    <row r="6" spans="2:17" s="11" customFormat="1" ht="31.5" customHeight="1">
      <c r="B6" s="61"/>
      <c r="C6" s="54"/>
      <c r="D6" s="15" t="s">
        <v>59</v>
      </c>
      <c r="E6" s="14" t="s">
        <v>68</v>
      </c>
      <c r="F6" s="5">
        <v>1</v>
      </c>
      <c r="G6" s="4" t="s">
        <v>4</v>
      </c>
      <c r="H6" s="115"/>
      <c r="I6" s="10">
        <f t="shared" ref="I6" si="4">INT(F6*H6)</f>
        <v>0</v>
      </c>
      <c r="J6" s="18">
        <f t="shared" si="0"/>
        <v>0</v>
      </c>
      <c r="K6" s="27">
        <f t="shared" si="1"/>
        <v>2.1572064176890926</v>
      </c>
      <c r="L6" s="28">
        <f t="shared" ref="L6" si="5">INT(J6*K6)</f>
        <v>0</v>
      </c>
      <c r="M6" s="35">
        <f t="shared" si="2"/>
        <v>0</v>
      </c>
      <c r="N6" s="24" t="e">
        <f t="shared" si="3"/>
        <v>#DIV/0!</v>
      </c>
      <c r="O6" s="20">
        <v>1</v>
      </c>
      <c r="P6" s="60">
        <f>P5+1</f>
        <v>2</v>
      </c>
      <c r="Q6" s="2"/>
    </row>
    <row r="7" spans="2:17" s="11" customFormat="1" ht="31.5" customHeight="1">
      <c r="B7" s="61"/>
      <c r="C7" s="54"/>
      <c r="D7" s="15" t="s">
        <v>60</v>
      </c>
      <c r="E7" s="14" t="s">
        <v>68</v>
      </c>
      <c r="F7" s="5">
        <v>1</v>
      </c>
      <c r="G7" s="4" t="s">
        <v>4</v>
      </c>
      <c r="H7" s="115"/>
      <c r="I7" s="10">
        <f t="shared" ref="I7:I89" si="6">INT(F7*H7)</f>
        <v>0</v>
      </c>
      <c r="J7" s="18">
        <f t="shared" si="0"/>
        <v>0</v>
      </c>
      <c r="K7" s="27">
        <f t="shared" si="1"/>
        <v>2.1572064176890926</v>
      </c>
      <c r="L7" s="28">
        <f t="shared" ref="L7" si="7">INT(J7*K7)</f>
        <v>0</v>
      </c>
      <c r="M7" s="35">
        <f t="shared" si="2"/>
        <v>0</v>
      </c>
      <c r="N7" s="24" t="e">
        <f t="shared" si="3"/>
        <v>#DIV/0!</v>
      </c>
      <c r="O7" s="20">
        <v>1</v>
      </c>
      <c r="P7" s="60">
        <f t="shared" ref="P7:P71" si="8">P6+1</f>
        <v>3</v>
      </c>
      <c r="Q7" s="2"/>
    </row>
    <row r="8" spans="2:17" s="11" customFormat="1" ht="31.5" customHeight="1">
      <c r="B8" s="61"/>
      <c r="C8" s="54"/>
      <c r="D8" s="15" t="s">
        <v>61</v>
      </c>
      <c r="E8" s="14" t="s">
        <v>68</v>
      </c>
      <c r="F8" s="5">
        <v>1</v>
      </c>
      <c r="G8" s="4" t="s">
        <v>4</v>
      </c>
      <c r="H8" s="115"/>
      <c r="I8" s="10">
        <f t="shared" ref="I8" si="9">INT(F8*H8)</f>
        <v>0</v>
      </c>
      <c r="J8" s="18">
        <f t="shared" si="0"/>
        <v>0</v>
      </c>
      <c r="K8" s="27">
        <f t="shared" si="1"/>
        <v>2.1572064176890926</v>
      </c>
      <c r="L8" s="28">
        <f t="shared" ref="L8" si="10">INT(J8*K8)</f>
        <v>0</v>
      </c>
      <c r="M8" s="35">
        <f t="shared" si="2"/>
        <v>0</v>
      </c>
      <c r="N8" s="24" t="e">
        <f t="shared" si="3"/>
        <v>#DIV/0!</v>
      </c>
      <c r="O8" s="20">
        <v>1</v>
      </c>
      <c r="P8" s="60">
        <f t="shared" si="8"/>
        <v>4</v>
      </c>
      <c r="Q8" s="2"/>
    </row>
    <row r="9" spans="2:17" s="11" customFormat="1" ht="31.5" customHeight="1">
      <c r="B9" s="61"/>
      <c r="C9" s="54"/>
      <c r="D9" s="15" t="s">
        <v>62</v>
      </c>
      <c r="E9" s="14" t="s">
        <v>68</v>
      </c>
      <c r="F9" s="5">
        <v>1</v>
      </c>
      <c r="G9" s="4" t="s">
        <v>4</v>
      </c>
      <c r="H9" s="115"/>
      <c r="I9" s="10">
        <f t="shared" ref="I9:I11" si="11">INT(F9*H9)</f>
        <v>0</v>
      </c>
      <c r="J9" s="18">
        <f t="shared" si="0"/>
        <v>0</v>
      </c>
      <c r="K9" s="27">
        <f t="shared" si="1"/>
        <v>2.1572064176890926</v>
      </c>
      <c r="L9" s="28">
        <f t="shared" ref="L9:L11" si="12">INT(J9*K9)</f>
        <v>0</v>
      </c>
      <c r="M9" s="35">
        <f t="shared" si="2"/>
        <v>0</v>
      </c>
      <c r="N9" s="24" t="e">
        <f t="shared" si="3"/>
        <v>#DIV/0!</v>
      </c>
      <c r="O9" s="20">
        <v>1</v>
      </c>
      <c r="P9" s="60">
        <f t="shared" si="8"/>
        <v>5</v>
      </c>
      <c r="Q9" s="2"/>
    </row>
    <row r="10" spans="2:17" s="11" customFormat="1" ht="31.5" customHeight="1">
      <c r="B10" s="61"/>
      <c r="C10" s="54"/>
      <c r="D10" s="15" t="s">
        <v>63</v>
      </c>
      <c r="E10" s="14" t="s">
        <v>68</v>
      </c>
      <c r="F10" s="5">
        <v>1</v>
      </c>
      <c r="G10" s="4" t="s">
        <v>4</v>
      </c>
      <c r="H10" s="115"/>
      <c r="I10" s="10">
        <f t="shared" si="11"/>
        <v>0</v>
      </c>
      <c r="J10" s="18">
        <f t="shared" si="0"/>
        <v>0</v>
      </c>
      <c r="K10" s="27">
        <f t="shared" si="1"/>
        <v>2.1572064176890926</v>
      </c>
      <c r="L10" s="28">
        <f t="shared" si="12"/>
        <v>0</v>
      </c>
      <c r="M10" s="35">
        <f t="shared" si="2"/>
        <v>0</v>
      </c>
      <c r="N10" s="24" t="e">
        <f t="shared" si="3"/>
        <v>#DIV/0!</v>
      </c>
      <c r="O10" s="20">
        <v>1</v>
      </c>
      <c r="P10" s="60">
        <f t="shared" si="8"/>
        <v>6</v>
      </c>
      <c r="Q10" s="2"/>
    </row>
    <row r="11" spans="2:17" s="11" customFormat="1" ht="31.5" customHeight="1">
      <c r="B11" s="61"/>
      <c r="C11" s="54"/>
      <c r="D11" s="15" t="s">
        <v>64</v>
      </c>
      <c r="E11" s="14" t="s">
        <v>68</v>
      </c>
      <c r="F11" s="5">
        <v>1</v>
      </c>
      <c r="G11" s="4" t="s">
        <v>4</v>
      </c>
      <c r="H11" s="115"/>
      <c r="I11" s="10">
        <f t="shared" si="11"/>
        <v>0</v>
      </c>
      <c r="J11" s="18">
        <f t="shared" si="0"/>
        <v>0</v>
      </c>
      <c r="K11" s="27">
        <f t="shared" si="1"/>
        <v>2.1572064176890926</v>
      </c>
      <c r="L11" s="28">
        <f t="shared" si="12"/>
        <v>0</v>
      </c>
      <c r="M11" s="35">
        <f t="shared" si="2"/>
        <v>0</v>
      </c>
      <c r="N11" s="24" t="e">
        <f t="shared" si="3"/>
        <v>#DIV/0!</v>
      </c>
      <c r="O11" s="20">
        <v>1</v>
      </c>
      <c r="P11" s="60">
        <f t="shared" si="8"/>
        <v>7</v>
      </c>
      <c r="Q11" s="2"/>
    </row>
    <row r="12" spans="2:17" s="11" customFormat="1" ht="31.5" customHeight="1">
      <c r="B12" s="61"/>
      <c r="C12" s="54"/>
      <c r="D12" s="15" t="s">
        <v>65</v>
      </c>
      <c r="E12" s="14" t="s">
        <v>68</v>
      </c>
      <c r="F12" s="5">
        <v>1</v>
      </c>
      <c r="G12" s="4" t="s">
        <v>4</v>
      </c>
      <c r="H12" s="115"/>
      <c r="I12" s="10">
        <f t="shared" ref="I12" si="13">INT(F12*H12)</f>
        <v>0</v>
      </c>
      <c r="J12" s="18">
        <f t="shared" si="0"/>
        <v>0</v>
      </c>
      <c r="K12" s="27">
        <f t="shared" si="1"/>
        <v>2.1572064176890926</v>
      </c>
      <c r="L12" s="28">
        <f t="shared" ref="L12" si="14">INT(J12*K12)</f>
        <v>0</v>
      </c>
      <c r="M12" s="35">
        <f t="shared" si="2"/>
        <v>0</v>
      </c>
      <c r="N12" s="24" t="e">
        <f t="shared" si="3"/>
        <v>#DIV/0!</v>
      </c>
      <c r="O12" s="20">
        <v>1</v>
      </c>
      <c r="P12" s="60">
        <f t="shared" si="8"/>
        <v>8</v>
      </c>
      <c r="Q12" s="2"/>
    </row>
    <row r="13" spans="2:17" s="11" customFormat="1" ht="31.5" customHeight="1">
      <c r="B13" s="61"/>
      <c r="C13" s="54"/>
      <c r="D13" s="15" t="s">
        <v>66</v>
      </c>
      <c r="E13" s="14" t="s">
        <v>68</v>
      </c>
      <c r="F13" s="5">
        <v>1</v>
      </c>
      <c r="G13" s="4" t="s">
        <v>4</v>
      </c>
      <c r="H13" s="115"/>
      <c r="I13" s="10">
        <f t="shared" ref="I13" si="15">INT(F13*H13)</f>
        <v>0</v>
      </c>
      <c r="J13" s="18">
        <f t="shared" si="0"/>
        <v>0</v>
      </c>
      <c r="K13" s="27">
        <f t="shared" si="1"/>
        <v>2.1572064176890926</v>
      </c>
      <c r="L13" s="28">
        <f t="shared" ref="L13" si="16">INT(J13*K13)</f>
        <v>0</v>
      </c>
      <c r="M13" s="35">
        <f t="shared" si="2"/>
        <v>0</v>
      </c>
      <c r="N13" s="24" t="e">
        <f t="shared" si="3"/>
        <v>#DIV/0!</v>
      </c>
      <c r="O13" s="20">
        <v>1</v>
      </c>
      <c r="P13" s="60">
        <f t="shared" si="8"/>
        <v>9</v>
      </c>
      <c r="Q13" s="2"/>
    </row>
    <row r="14" spans="2:17" ht="31.5" customHeight="1">
      <c r="B14" s="59"/>
      <c r="C14" s="16"/>
      <c r="D14" s="14" t="s">
        <v>58</v>
      </c>
      <c r="E14" s="14" t="s">
        <v>69</v>
      </c>
      <c r="F14" s="3">
        <v>1</v>
      </c>
      <c r="G14" s="3" t="s">
        <v>4</v>
      </c>
      <c r="H14" s="116"/>
      <c r="I14" s="9">
        <f>INT(F14*H14)</f>
        <v>0</v>
      </c>
      <c r="J14" s="18">
        <f t="shared" si="0"/>
        <v>0</v>
      </c>
      <c r="K14" s="27">
        <f t="shared" si="1"/>
        <v>2.1572064176890926</v>
      </c>
      <c r="L14" s="28">
        <f>INT(J14*K14)</f>
        <v>0</v>
      </c>
      <c r="M14" s="35">
        <f t="shared" si="2"/>
        <v>0</v>
      </c>
      <c r="N14" s="24" t="e">
        <f t="shared" si="3"/>
        <v>#DIV/0!</v>
      </c>
      <c r="O14" s="20">
        <v>1</v>
      </c>
      <c r="P14" s="60">
        <f t="shared" si="8"/>
        <v>10</v>
      </c>
      <c r="Q14" s="2"/>
    </row>
    <row r="15" spans="2:17" s="11" customFormat="1" ht="31.5" customHeight="1">
      <c r="B15" s="61"/>
      <c r="C15" s="54"/>
      <c r="D15" s="15" t="s">
        <v>59</v>
      </c>
      <c r="E15" s="14" t="s">
        <v>69</v>
      </c>
      <c r="F15" s="5">
        <v>1</v>
      </c>
      <c r="G15" s="4" t="s">
        <v>4</v>
      </c>
      <c r="H15" s="115"/>
      <c r="I15" s="10">
        <f t="shared" ref="I15:I22" si="17">INT(F15*H15)</f>
        <v>0</v>
      </c>
      <c r="J15" s="18">
        <f t="shared" si="0"/>
        <v>0</v>
      </c>
      <c r="K15" s="27">
        <f t="shared" si="1"/>
        <v>2.1572064176890926</v>
      </c>
      <c r="L15" s="28">
        <f t="shared" ref="L15:L22" si="18">INT(J15*K15)</f>
        <v>0</v>
      </c>
      <c r="M15" s="35">
        <f t="shared" si="2"/>
        <v>0</v>
      </c>
      <c r="N15" s="24" t="e">
        <f t="shared" si="3"/>
        <v>#DIV/0!</v>
      </c>
      <c r="O15" s="20">
        <v>1</v>
      </c>
      <c r="P15" s="60">
        <f t="shared" si="8"/>
        <v>11</v>
      </c>
      <c r="Q15" s="2"/>
    </row>
    <row r="16" spans="2:17" s="11" customFormat="1" ht="31.5" customHeight="1">
      <c r="B16" s="61"/>
      <c r="C16" s="54"/>
      <c r="D16" s="15" t="s">
        <v>60</v>
      </c>
      <c r="E16" s="14" t="s">
        <v>69</v>
      </c>
      <c r="F16" s="5">
        <v>1</v>
      </c>
      <c r="G16" s="4" t="s">
        <v>4</v>
      </c>
      <c r="H16" s="115"/>
      <c r="I16" s="10">
        <f t="shared" si="17"/>
        <v>0</v>
      </c>
      <c r="J16" s="18">
        <f t="shared" si="0"/>
        <v>0</v>
      </c>
      <c r="K16" s="27">
        <f t="shared" si="1"/>
        <v>2.1572064176890926</v>
      </c>
      <c r="L16" s="28">
        <f t="shared" si="18"/>
        <v>0</v>
      </c>
      <c r="M16" s="35">
        <f t="shared" si="2"/>
        <v>0</v>
      </c>
      <c r="N16" s="24" t="e">
        <f t="shared" si="3"/>
        <v>#DIV/0!</v>
      </c>
      <c r="O16" s="20">
        <v>1</v>
      </c>
      <c r="P16" s="60">
        <f t="shared" si="8"/>
        <v>12</v>
      </c>
      <c r="Q16" s="2"/>
    </row>
    <row r="17" spans="2:17" s="11" customFormat="1" ht="31.5" customHeight="1">
      <c r="B17" s="61"/>
      <c r="C17" s="54"/>
      <c r="D17" s="15" t="s">
        <v>61</v>
      </c>
      <c r="E17" s="14" t="s">
        <v>69</v>
      </c>
      <c r="F17" s="5">
        <v>1</v>
      </c>
      <c r="G17" s="4" t="s">
        <v>4</v>
      </c>
      <c r="H17" s="115"/>
      <c r="I17" s="10">
        <f t="shared" si="17"/>
        <v>0</v>
      </c>
      <c r="J17" s="18">
        <f t="shared" si="0"/>
        <v>0</v>
      </c>
      <c r="K17" s="27">
        <f t="shared" si="1"/>
        <v>2.1572064176890926</v>
      </c>
      <c r="L17" s="28">
        <f t="shared" si="18"/>
        <v>0</v>
      </c>
      <c r="M17" s="35">
        <f t="shared" si="2"/>
        <v>0</v>
      </c>
      <c r="N17" s="24" t="e">
        <f t="shared" si="3"/>
        <v>#DIV/0!</v>
      </c>
      <c r="O17" s="20">
        <v>1</v>
      </c>
      <c r="P17" s="60">
        <f t="shared" si="8"/>
        <v>13</v>
      </c>
      <c r="Q17" s="2"/>
    </row>
    <row r="18" spans="2:17" s="11" customFormat="1" ht="31.5" customHeight="1">
      <c r="B18" s="61"/>
      <c r="C18" s="54"/>
      <c r="D18" s="15" t="s">
        <v>62</v>
      </c>
      <c r="E18" s="14" t="s">
        <v>69</v>
      </c>
      <c r="F18" s="5">
        <v>1</v>
      </c>
      <c r="G18" s="4" t="s">
        <v>4</v>
      </c>
      <c r="H18" s="115"/>
      <c r="I18" s="10">
        <f t="shared" si="17"/>
        <v>0</v>
      </c>
      <c r="J18" s="18">
        <f t="shared" si="0"/>
        <v>0</v>
      </c>
      <c r="K18" s="27">
        <f t="shared" si="1"/>
        <v>2.1572064176890926</v>
      </c>
      <c r="L18" s="28">
        <f t="shared" si="18"/>
        <v>0</v>
      </c>
      <c r="M18" s="35">
        <f t="shared" si="2"/>
        <v>0</v>
      </c>
      <c r="N18" s="24" t="e">
        <f t="shared" si="3"/>
        <v>#DIV/0!</v>
      </c>
      <c r="O18" s="20">
        <v>1</v>
      </c>
      <c r="P18" s="60">
        <f t="shared" si="8"/>
        <v>14</v>
      </c>
      <c r="Q18" s="2"/>
    </row>
    <row r="19" spans="2:17" s="11" customFormat="1" ht="31.5" customHeight="1">
      <c r="B19" s="61"/>
      <c r="C19" s="54"/>
      <c r="D19" s="15" t="s">
        <v>63</v>
      </c>
      <c r="E19" s="14" t="s">
        <v>69</v>
      </c>
      <c r="F19" s="5">
        <v>1</v>
      </c>
      <c r="G19" s="4" t="s">
        <v>4</v>
      </c>
      <c r="H19" s="115"/>
      <c r="I19" s="10">
        <f t="shared" si="17"/>
        <v>0</v>
      </c>
      <c r="J19" s="18">
        <f t="shared" si="0"/>
        <v>0</v>
      </c>
      <c r="K19" s="27">
        <f t="shared" si="1"/>
        <v>2.1572064176890926</v>
      </c>
      <c r="L19" s="28">
        <f t="shared" si="18"/>
        <v>0</v>
      </c>
      <c r="M19" s="35">
        <f t="shared" si="2"/>
        <v>0</v>
      </c>
      <c r="N19" s="24" t="e">
        <f t="shared" si="3"/>
        <v>#DIV/0!</v>
      </c>
      <c r="O19" s="20">
        <v>1</v>
      </c>
      <c r="P19" s="60">
        <f t="shared" si="8"/>
        <v>15</v>
      </c>
      <c r="Q19" s="2"/>
    </row>
    <row r="20" spans="2:17" s="11" customFormat="1" ht="31.5" customHeight="1">
      <c r="B20" s="61"/>
      <c r="C20" s="54"/>
      <c r="D20" s="15" t="s">
        <v>64</v>
      </c>
      <c r="E20" s="14" t="s">
        <v>69</v>
      </c>
      <c r="F20" s="5">
        <v>1</v>
      </c>
      <c r="G20" s="4" t="s">
        <v>4</v>
      </c>
      <c r="H20" s="115"/>
      <c r="I20" s="10">
        <f t="shared" si="17"/>
        <v>0</v>
      </c>
      <c r="J20" s="18">
        <f t="shared" si="0"/>
        <v>0</v>
      </c>
      <c r="K20" s="27">
        <f t="shared" si="1"/>
        <v>2.1572064176890926</v>
      </c>
      <c r="L20" s="28">
        <f t="shared" si="18"/>
        <v>0</v>
      </c>
      <c r="M20" s="35">
        <f t="shared" si="2"/>
        <v>0</v>
      </c>
      <c r="N20" s="24" t="e">
        <f t="shared" si="3"/>
        <v>#DIV/0!</v>
      </c>
      <c r="O20" s="20">
        <v>1</v>
      </c>
      <c r="P20" s="60">
        <f t="shared" si="8"/>
        <v>16</v>
      </c>
      <c r="Q20" s="2"/>
    </row>
    <row r="21" spans="2:17" s="11" customFormat="1" ht="31.5" customHeight="1">
      <c r="B21" s="61"/>
      <c r="C21" s="54"/>
      <c r="D21" s="15" t="s">
        <v>65</v>
      </c>
      <c r="E21" s="14" t="s">
        <v>69</v>
      </c>
      <c r="F21" s="5">
        <v>1</v>
      </c>
      <c r="G21" s="4" t="s">
        <v>4</v>
      </c>
      <c r="H21" s="115"/>
      <c r="I21" s="10">
        <f t="shared" si="17"/>
        <v>0</v>
      </c>
      <c r="J21" s="18">
        <f t="shared" si="0"/>
        <v>0</v>
      </c>
      <c r="K21" s="27">
        <f t="shared" si="1"/>
        <v>2.1572064176890926</v>
      </c>
      <c r="L21" s="28">
        <f t="shared" si="18"/>
        <v>0</v>
      </c>
      <c r="M21" s="35">
        <f t="shared" si="2"/>
        <v>0</v>
      </c>
      <c r="N21" s="24" t="e">
        <f t="shared" si="3"/>
        <v>#DIV/0!</v>
      </c>
      <c r="O21" s="20">
        <v>1</v>
      </c>
      <c r="P21" s="60">
        <f t="shared" si="8"/>
        <v>17</v>
      </c>
      <c r="Q21" s="2"/>
    </row>
    <row r="22" spans="2:17" s="11" customFormat="1" ht="31.5" customHeight="1">
      <c r="B22" s="61"/>
      <c r="C22" s="54"/>
      <c r="D22" s="15" t="s">
        <v>66</v>
      </c>
      <c r="E22" s="14" t="s">
        <v>69</v>
      </c>
      <c r="F22" s="5">
        <v>1</v>
      </c>
      <c r="G22" s="4" t="s">
        <v>4</v>
      </c>
      <c r="H22" s="115"/>
      <c r="I22" s="10">
        <f t="shared" si="17"/>
        <v>0</v>
      </c>
      <c r="J22" s="18">
        <f t="shared" si="0"/>
        <v>0</v>
      </c>
      <c r="K22" s="27">
        <f t="shared" si="1"/>
        <v>2.1572064176890926</v>
      </c>
      <c r="L22" s="28">
        <f t="shared" si="18"/>
        <v>0</v>
      </c>
      <c r="M22" s="35">
        <f t="shared" si="2"/>
        <v>0</v>
      </c>
      <c r="N22" s="24" t="e">
        <f t="shared" si="3"/>
        <v>#DIV/0!</v>
      </c>
      <c r="O22" s="20">
        <v>1</v>
      </c>
      <c r="P22" s="60">
        <f t="shared" si="8"/>
        <v>18</v>
      </c>
      <c r="Q22" s="2"/>
    </row>
    <row r="23" spans="2:17" ht="31.5" customHeight="1">
      <c r="B23" s="59"/>
      <c r="C23" s="16" t="s">
        <v>80</v>
      </c>
      <c r="D23" s="14" t="s">
        <v>70</v>
      </c>
      <c r="E23" s="14" t="s">
        <v>68</v>
      </c>
      <c r="F23" s="3">
        <v>1</v>
      </c>
      <c r="G23" s="3" t="s">
        <v>4</v>
      </c>
      <c r="H23" s="116"/>
      <c r="I23" s="9">
        <f>INT(F23*H23)</f>
        <v>0</v>
      </c>
      <c r="J23" s="18">
        <f t="shared" si="0"/>
        <v>0</v>
      </c>
      <c r="K23" s="27">
        <f t="shared" si="1"/>
        <v>2.1572064176890926</v>
      </c>
      <c r="L23" s="28">
        <f>INT(J23*K23)</f>
        <v>0</v>
      </c>
      <c r="M23" s="35">
        <f t="shared" si="2"/>
        <v>0</v>
      </c>
      <c r="N23" s="24" t="e">
        <f t="shared" si="3"/>
        <v>#DIV/0!</v>
      </c>
      <c r="O23" s="20">
        <v>1</v>
      </c>
      <c r="P23" s="60">
        <f t="shared" si="8"/>
        <v>19</v>
      </c>
      <c r="Q23" s="2"/>
    </row>
    <row r="24" spans="2:17" s="11" customFormat="1" ht="31.5" customHeight="1">
      <c r="B24" s="61"/>
      <c r="C24" s="54"/>
      <c r="D24" s="15" t="s">
        <v>71</v>
      </c>
      <c r="E24" s="14" t="s">
        <v>68</v>
      </c>
      <c r="F24" s="5">
        <v>1</v>
      </c>
      <c r="G24" s="4" t="s">
        <v>4</v>
      </c>
      <c r="H24" s="115"/>
      <c r="I24" s="10">
        <f t="shared" ref="I24:I31" si="19">INT(F24*H24)</f>
        <v>0</v>
      </c>
      <c r="J24" s="18">
        <f t="shared" si="0"/>
        <v>0</v>
      </c>
      <c r="K24" s="27">
        <f t="shared" si="1"/>
        <v>2.1572064176890926</v>
      </c>
      <c r="L24" s="28">
        <f t="shared" ref="L24:L31" si="20">INT(J24*K24)</f>
        <v>0</v>
      </c>
      <c r="M24" s="35">
        <f t="shared" si="2"/>
        <v>0</v>
      </c>
      <c r="N24" s="24" t="e">
        <f t="shared" si="3"/>
        <v>#DIV/0!</v>
      </c>
      <c r="O24" s="20">
        <v>1</v>
      </c>
      <c r="P24" s="60">
        <f t="shared" si="8"/>
        <v>20</v>
      </c>
      <c r="Q24" s="2"/>
    </row>
    <row r="25" spans="2:17" s="11" customFormat="1" ht="31.5" customHeight="1">
      <c r="B25" s="61"/>
      <c r="C25" s="54"/>
      <c r="D25" s="15" t="s">
        <v>72</v>
      </c>
      <c r="E25" s="14" t="s">
        <v>68</v>
      </c>
      <c r="F25" s="5">
        <v>1</v>
      </c>
      <c r="G25" s="4" t="s">
        <v>4</v>
      </c>
      <c r="H25" s="115"/>
      <c r="I25" s="10">
        <f t="shared" si="19"/>
        <v>0</v>
      </c>
      <c r="J25" s="18">
        <f t="shared" si="0"/>
        <v>0</v>
      </c>
      <c r="K25" s="27">
        <f t="shared" si="1"/>
        <v>2.1572064176890926</v>
      </c>
      <c r="L25" s="28">
        <f t="shared" si="20"/>
        <v>0</v>
      </c>
      <c r="M25" s="35">
        <f t="shared" si="2"/>
        <v>0</v>
      </c>
      <c r="N25" s="24" t="e">
        <f t="shared" si="3"/>
        <v>#DIV/0!</v>
      </c>
      <c r="O25" s="20">
        <v>1</v>
      </c>
      <c r="P25" s="60">
        <f t="shared" si="8"/>
        <v>21</v>
      </c>
      <c r="Q25" s="2"/>
    </row>
    <row r="26" spans="2:17" s="11" customFormat="1" ht="31.5" customHeight="1">
      <c r="B26" s="61"/>
      <c r="C26" s="54"/>
      <c r="D26" s="15" t="s">
        <v>73</v>
      </c>
      <c r="E26" s="14" t="s">
        <v>68</v>
      </c>
      <c r="F26" s="5">
        <v>1</v>
      </c>
      <c r="G26" s="4" t="s">
        <v>4</v>
      </c>
      <c r="H26" s="115"/>
      <c r="I26" s="10">
        <f t="shared" si="19"/>
        <v>0</v>
      </c>
      <c r="J26" s="18">
        <f t="shared" si="0"/>
        <v>0</v>
      </c>
      <c r="K26" s="27">
        <f t="shared" si="1"/>
        <v>2.1572064176890926</v>
      </c>
      <c r="L26" s="28">
        <f t="shared" si="20"/>
        <v>0</v>
      </c>
      <c r="M26" s="35">
        <f t="shared" si="2"/>
        <v>0</v>
      </c>
      <c r="N26" s="24" t="e">
        <f t="shared" si="3"/>
        <v>#DIV/0!</v>
      </c>
      <c r="O26" s="20">
        <v>1</v>
      </c>
      <c r="P26" s="60">
        <f t="shared" si="8"/>
        <v>22</v>
      </c>
      <c r="Q26" s="2"/>
    </row>
    <row r="27" spans="2:17" s="11" customFormat="1" ht="31.5" customHeight="1">
      <c r="B27" s="61"/>
      <c r="C27" s="54"/>
      <c r="D27" s="15" t="s">
        <v>74</v>
      </c>
      <c r="E27" s="14" t="s">
        <v>68</v>
      </c>
      <c r="F27" s="5">
        <v>1</v>
      </c>
      <c r="G27" s="4" t="s">
        <v>4</v>
      </c>
      <c r="H27" s="115"/>
      <c r="I27" s="10">
        <f t="shared" si="19"/>
        <v>0</v>
      </c>
      <c r="J27" s="18">
        <f t="shared" si="0"/>
        <v>0</v>
      </c>
      <c r="K27" s="27">
        <f t="shared" si="1"/>
        <v>2.1572064176890926</v>
      </c>
      <c r="L27" s="28">
        <f t="shared" si="20"/>
        <v>0</v>
      </c>
      <c r="M27" s="35">
        <f t="shared" si="2"/>
        <v>0</v>
      </c>
      <c r="N27" s="24" t="e">
        <f t="shared" si="3"/>
        <v>#DIV/0!</v>
      </c>
      <c r="O27" s="20">
        <v>1</v>
      </c>
      <c r="P27" s="60">
        <f t="shared" si="8"/>
        <v>23</v>
      </c>
      <c r="Q27" s="2"/>
    </row>
    <row r="28" spans="2:17" s="11" customFormat="1" ht="31.5" customHeight="1">
      <c r="B28" s="61"/>
      <c r="C28" s="54"/>
      <c r="D28" s="15" t="s">
        <v>75</v>
      </c>
      <c r="E28" s="14" t="s">
        <v>68</v>
      </c>
      <c r="F28" s="5">
        <v>1</v>
      </c>
      <c r="G28" s="4" t="s">
        <v>4</v>
      </c>
      <c r="H28" s="115"/>
      <c r="I28" s="10">
        <f t="shared" si="19"/>
        <v>0</v>
      </c>
      <c r="J28" s="18">
        <f t="shared" si="0"/>
        <v>0</v>
      </c>
      <c r="K28" s="27">
        <f t="shared" si="1"/>
        <v>2.1572064176890926</v>
      </c>
      <c r="L28" s="28">
        <f t="shared" si="20"/>
        <v>0</v>
      </c>
      <c r="M28" s="35">
        <f t="shared" si="2"/>
        <v>0</v>
      </c>
      <c r="N28" s="24" t="e">
        <f t="shared" si="3"/>
        <v>#DIV/0!</v>
      </c>
      <c r="O28" s="20">
        <v>1</v>
      </c>
      <c r="P28" s="60">
        <f t="shared" si="8"/>
        <v>24</v>
      </c>
      <c r="Q28" s="2"/>
    </row>
    <row r="29" spans="2:17" s="11" customFormat="1" ht="31.5" customHeight="1">
      <c r="B29" s="61"/>
      <c r="C29" s="54"/>
      <c r="D29" s="15" t="s">
        <v>76</v>
      </c>
      <c r="E29" s="14" t="s">
        <v>68</v>
      </c>
      <c r="F29" s="5">
        <v>1</v>
      </c>
      <c r="G29" s="4" t="s">
        <v>4</v>
      </c>
      <c r="H29" s="115"/>
      <c r="I29" s="10">
        <f t="shared" si="19"/>
        <v>0</v>
      </c>
      <c r="J29" s="18">
        <f t="shared" si="0"/>
        <v>0</v>
      </c>
      <c r="K29" s="27">
        <f t="shared" si="1"/>
        <v>2.1572064176890926</v>
      </c>
      <c r="L29" s="28">
        <f t="shared" si="20"/>
        <v>0</v>
      </c>
      <c r="M29" s="35">
        <f t="shared" si="2"/>
        <v>0</v>
      </c>
      <c r="N29" s="24" t="e">
        <f t="shared" si="3"/>
        <v>#DIV/0!</v>
      </c>
      <c r="O29" s="20">
        <v>1</v>
      </c>
      <c r="P29" s="60">
        <f t="shared" si="8"/>
        <v>25</v>
      </c>
      <c r="Q29" s="2"/>
    </row>
    <row r="30" spans="2:17" s="11" customFormat="1" ht="31.5" customHeight="1">
      <c r="B30" s="61"/>
      <c r="C30" s="54"/>
      <c r="D30" s="15" t="s">
        <v>77</v>
      </c>
      <c r="E30" s="14" t="s">
        <v>68</v>
      </c>
      <c r="F30" s="5">
        <v>1</v>
      </c>
      <c r="G30" s="4" t="s">
        <v>4</v>
      </c>
      <c r="H30" s="115"/>
      <c r="I30" s="10">
        <f t="shared" si="19"/>
        <v>0</v>
      </c>
      <c r="J30" s="18">
        <f t="shared" si="0"/>
        <v>0</v>
      </c>
      <c r="K30" s="27">
        <f t="shared" si="1"/>
        <v>2.1572064176890926</v>
      </c>
      <c r="L30" s="28">
        <f t="shared" si="20"/>
        <v>0</v>
      </c>
      <c r="M30" s="35">
        <f t="shared" si="2"/>
        <v>0</v>
      </c>
      <c r="N30" s="24" t="e">
        <f t="shared" si="3"/>
        <v>#DIV/0!</v>
      </c>
      <c r="O30" s="20">
        <v>1</v>
      </c>
      <c r="P30" s="60">
        <f t="shared" si="8"/>
        <v>26</v>
      </c>
      <c r="Q30" s="2"/>
    </row>
    <row r="31" spans="2:17" s="11" customFormat="1" ht="31.5" customHeight="1">
      <c r="B31" s="61"/>
      <c r="C31" s="54"/>
      <c r="D31" s="15" t="s">
        <v>78</v>
      </c>
      <c r="E31" s="14" t="s">
        <v>68</v>
      </c>
      <c r="F31" s="5">
        <v>1</v>
      </c>
      <c r="G31" s="4" t="s">
        <v>4</v>
      </c>
      <c r="H31" s="115"/>
      <c r="I31" s="10">
        <f t="shared" si="19"/>
        <v>0</v>
      </c>
      <c r="J31" s="18">
        <f t="shared" si="0"/>
        <v>0</v>
      </c>
      <c r="K31" s="27">
        <f t="shared" si="1"/>
        <v>2.1572064176890926</v>
      </c>
      <c r="L31" s="28">
        <f t="shared" si="20"/>
        <v>0</v>
      </c>
      <c r="M31" s="35">
        <f t="shared" si="2"/>
        <v>0</v>
      </c>
      <c r="N31" s="24" t="e">
        <f t="shared" si="3"/>
        <v>#DIV/0!</v>
      </c>
      <c r="O31" s="20">
        <v>1</v>
      </c>
      <c r="P31" s="60">
        <f t="shared" si="8"/>
        <v>27</v>
      </c>
      <c r="Q31" s="2"/>
    </row>
    <row r="32" spans="2:17" ht="31.5" customHeight="1">
      <c r="B32" s="59"/>
      <c r="C32" s="16"/>
      <c r="D32" s="14" t="s">
        <v>70</v>
      </c>
      <c r="E32" s="14" t="s">
        <v>69</v>
      </c>
      <c r="F32" s="3">
        <v>1</v>
      </c>
      <c r="G32" s="3" t="s">
        <v>4</v>
      </c>
      <c r="H32" s="116"/>
      <c r="I32" s="9">
        <f>INT(F32*H32)</f>
        <v>0</v>
      </c>
      <c r="J32" s="18">
        <f t="shared" si="0"/>
        <v>0</v>
      </c>
      <c r="K32" s="27">
        <f t="shared" si="1"/>
        <v>2.1572064176890926</v>
      </c>
      <c r="L32" s="28">
        <f>INT(J32*K32)</f>
        <v>0</v>
      </c>
      <c r="M32" s="35">
        <f t="shared" si="2"/>
        <v>0</v>
      </c>
      <c r="N32" s="24" t="e">
        <f t="shared" si="3"/>
        <v>#DIV/0!</v>
      </c>
      <c r="O32" s="20">
        <v>1</v>
      </c>
      <c r="P32" s="60">
        <f t="shared" si="8"/>
        <v>28</v>
      </c>
      <c r="Q32" s="2"/>
    </row>
    <row r="33" spans="2:17" s="11" customFormat="1" ht="31.5" customHeight="1">
      <c r="B33" s="61"/>
      <c r="C33" s="54"/>
      <c r="D33" s="15" t="s">
        <v>71</v>
      </c>
      <c r="E33" s="14" t="s">
        <v>69</v>
      </c>
      <c r="F33" s="5">
        <v>1</v>
      </c>
      <c r="G33" s="4" t="s">
        <v>4</v>
      </c>
      <c r="H33" s="115"/>
      <c r="I33" s="10">
        <f t="shared" ref="I33:I41" si="21">INT(F33*H33)</f>
        <v>0</v>
      </c>
      <c r="J33" s="18">
        <f t="shared" si="0"/>
        <v>0</v>
      </c>
      <c r="K33" s="27">
        <f t="shared" si="1"/>
        <v>2.1572064176890926</v>
      </c>
      <c r="L33" s="28">
        <f t="shared" ref="L33:L40" si="22">INT(J33*K33)</f>
        <v>0</v>
      </c>
      <c r="M33" s="35">
        <f t="shared" si="2"/>
        <v>0</v>
      </c>
      <c r="N33" s="24" t="e">
        <f t="shared" si="3"/>
        <v>#DIV/0!</v>
      </c>
      <c r="O33" s="20">
        <v>1</v>
      </c>
      <c r="P33" s="60">
        <f t="shared" si="8"/>
        <v>29</v>
      </c>
      <c r="Q33" s="2"/>
    </row>
    <row r="34" spans="2:17" s="11" customFormat="1" ht="31.5" customHeight="1">
      <c r="B34" s="61"/>
      <c r="C34" s="54"/>
      <c r="D34" s="15" t="s">
        <v>72</v>
      </c>
      <c r="E34" s="14" t="s">
        <v>69</v>
      </c>
      <c r="F34" s="5">
        <v>1</v>
      </c>
      <c r="G34" s="4" t="s">
        <v>4</v>
      </c>
      <c r="H34" s="115"/>
      <c r="I34" s="10">
        <f t="shared" si="21"/>
        <v>0</v>
      </c>
      <c r="J34" s="18">
        <f t="shared" si="0"/>
        <v>0</v>
      </c>
      <c r="K34" s="27">
        <f t="shared" si="1"/>
        <v>2.1572064176890926</v>
      </c>
      <c r="L34" s="28">
        <f t="shared" si="22"/>
        <v>0</v>
      </c>
      <c r="M34" s="35">
        <f t="shared" si="2"/>
        <v>0</v>
      </c>
      <c r="N34" s="24" t="e">
        <f t="shared" si="3"/>
        <v>#DIV/0!</v>
      </c>
      <c r="O34" s="20">
        <v>1</v>
      </c>
      <c r="P34" s="60">
        <f t="shared" si="8"/>
        <v>30</v>
      </c>
      <c r="Q34" s="2"/>
    </row>
    <row r="35" spans="2:17" s="11" customFormat="1" ht="31.5" customHeight="1">
      <c r="B35" s="61"/>
      <c r="C35" s="54"/>
      <c r="D35" s="15" t="s">
        <v>73</v>
      </c>
      <c r="E35" s="14" t="s">
        <v>69</v>
      </c>
      <c r="F35" s="5">
        <v>1</v>
      </c>
      <c r="G35" s="4" t="s">
        <v>4</v>
      </c>
      <c r="H35" s="115"/>
      <c r="I35" s="10">
        <f t="shared" si="21"/>
        <v>0</v>
      </c>
      <c r="J35" s="18">
        <f t="shared" si="0"/>
        <v>0</v>
      </c>
      <c r="K35" s="27">
        <f t="shared" si="1"/>
        <v>2.1572064176890926</v>
      </c>
      <c r="L35" s="28">
        <f t="shared" si="22"/>
        <v>0</v>
      </c>
      <c r="M35" s="35">
        <f t="shared" si="2"/>
        <v>0</v>
      </c>
      <c r="N35" s="24" t="e">
        <f t="shared" si="3"/>
        <v>#DIV/0!</v>
      </c>
      <c r="O35" s="20">
        <v>1</v>
      </c>
      <c r="P35" s="60">
        <f t="shared" si="8"/>
        <v>31</v>
      </c>
      <c r="Q35" s="2"/>
    </row>
    <row r="36" spans="2:17" s="11" customFormat="1" ht="31.5" customHeight="1">
      <c r="B36" s="61"/>
      <c r="C36" s="54"/>
      <c r="D36" s="15" t="s">
        <v>74</v>
      </c>
      <c r="E36" s="14" t="s">
        <v>69</v>
      </c>
      <c r="F36" s="5">
        <v>1</v>
      </c>
      <c r="G36" s="4" t="s">
        <v>4</v>
      </c>
      <c r="H36" s="115"/>
      <c r="I36" s="10">
        <f t="shared" si="21"/>
        <v>0</v>
      </c>
      <c r="J36" s="18">
        <f t="shared" si="0"/>
        <v>0</v>
      </c>
      <c r="K36" s="27">
        <f t="shared" si="1"/>
        <v>2.1572064176890926</v>
      </c>
      <c r="L36" s="28">
        <f t="shared" si="22"/>
        <v>0</v>
      </c>
      <c r="M36" s="35">
        <f t="shared" si="2"/>
        <v>0</v>
      </c>
      <c r="N36" s="24" t="e">
        <f t="shared" si="3"/>
        <v>#DIV/0!</v>
      </c>
      <c r="O36" s="20">
        <v>1</v>
      </c>
      <c r="P36" s="60">
        <f t="shared" si="8"/>
        <v>32</v>
      </c>
      <c r="Q36" s="2"/>
    </row>
    <row r="37" spans="2:17" s="11" customFormat="1" ht="31.5" customHeight="1">
      <c r="B37" s="61"/>
      <c r="C37" s="54"/>
      <c r="D37" s="15" t="s">
        <v>75</v>
      </c>
      <c r="E37" s="14" t="s">
        <v>69</v>
      </c>
      <c r="F37" s="5">
        <v>1</v>
      </c>
      <c r="G37" s="4" t="s">
        <v>4</v>
      </c>
      <c r="H37" s="115"/>
      <c r="I37" s="10">
        <f t="shared" si="21"/>
        <v>0</v>
      </c>
      <c r="J37" s="18">
        <f t="shared" si="0"/>
        <v>0</v>
      </c>
      <c r="K37" s="27">
        <f t="shared" ref="K37:K68" si="23">$I$156</f>
        <v>2.1572064176890926</v>
      </c>
      <c r="L37" s="28">
        <f t="shared" si="22"/>
        <v>0</v>
      </c>
      <c r="M37" s="35">
        <f t="shared" si="2"/>
        <v>0</v>
      </c>
      <c r="N37" s="24" t="e">
        <f t="shared" si="3"/>
        <v>#DIV/0!</v>
      </c>
      <c r="O37" s="20">
        <v>1</v>
      </c>
      <c r="P37" s="60">
        <f t="shared" si="8"/>
        <v>33</v>
      </c>
      <c r="Q37" s="2"/>
    </row>
    <row r="38" spans="2:17" s="11" customFormat="1" ht="31.5" customHeight="1">
      <c r="B38" s="61"/>
      <c r="C38" s="54"/>
      <c r="D38" s="15" t="s">
        <v>76</v>
      </c>
      <c r="E38" s="14" t="s">
        <v>69</v>
      </c>
      <c r="F38" s="5">
        <v>1</v>
      </c>
      <c r="G38" s="4" t="s">
        <v>4</v>
      </c>
      <c r="H38" s="115"/>
      <c r="I38" s="10">
        <f t="shared" si="21"/>
        <v>0</v>
      </c>
      <c r="J38" s="18">
        <f t="shared" si="0"/>
        <v>0</v>
      </c>
      <c r="K38" s="27">
        <f t="shared" si="23"/>
        <v>2.1572064176890926</v>
      </c>
      <c r="L38" s="28">
        <f t="shared" si="22"/>
        <v>0</v>
      </c>
      <c r="M38" s="35">
        <f t="shared" si="2"/>
        <v>0</v>
      </c>
      <c r="N38" s="24" t="e">
        <f t="shared" si="3"/>
        <v>#DIV/0!</v>
      </c>
      <c r="O38" s="20">
        <v>1</v>
      </c>
      <c r="P38" s="60">
        <f t="shared" si="8"/>
        <v>34</v>
      </c>
      <c r="Q38" s="2"/>
    </row>
    <row r="39" spans="2:17" s="11" customFormat="1" ht="31.5" customHeight="1">
      <c r="B39" s="61"/>
      <c r="C39" s="54"/>
      <c r="D39" s="15" t="s">
        <v>77</v>
      </c>
      <c r="E39" s="14" t="s">
        <v>69</v>
      </c>
      <c r="F39" s="5">
        <v>1</v>
      </c>
      <c r="G39" s="4" t="s">
        <v>4</v>
      </c>
      <c r="H39" s="115"/>
      <c r="I39" s="10">
        <f t="shared" si="21"/>
        <v>0</v>
      </c>
      <c r="J39" s="18">
        <f t="shared" si="0"/>
        <v>0</v>
      </c>
      <c r="K39" s="27">
        <f t="shared" si="23"/>
        <v>2.1572064176890926</v>
      </c>
      <c r="L39" s="28">
        <f t="shared" si="22"/>
        <v>0</v>
      </c>
      <c r="M39" s="35">
        <f t="shared" si="2"/>
        <v>0</v>
      </c>
      <c r="N39" s="24" t="e">
        <f t="shared" si="3"/>
        <v>#DIV/0!</v>
      </c>
      <c r="O39" s="20">
        <v>1</v>
      </c>
      <c r="P39" s="60">
        <f t="shared" si="8"/>
        <v>35</v>
      </c>
      <c r="Q39" s="2"/>
    </row>
    <row r="40" spans="2:17" s="11" customFormat="1" ht="31.5" customHeight="1">
      <c r="B40" s="61"/>
      <c r="C40" s="54"/>
      <c r="D40" s="15" t="s">
        <v>78</v>
      </c>
      <c r="E40" s="14" t="s">
        <v>69</v>
      </c>
      <c r="F40" s="5">
        <v>1</v>
      </c>
      <c r="G40" s="4" t="s">
        <v>4</v>
      </c>
      <c r="H40" s="115"/>
      <c r="I40" s="10">
        <f t="shared" si="21"/>
        <v>0</v>
      </c>
      <c r="J40" s="18">
        <f t="shared" si="0"/>
        <v>0</v>
      </c>
      <c r="K40" s="27">
        <f t="shared" si="23"/>
        <v>2.1572064176890926</v>
      </c>
      <c r="L40" s="28">
        <f t="shared" si="22"/>
        <v>0</v>
      </c>
      <c r="M40" s="35">
        <f t="shared" si="2"/>
        <v>0</v>
      </c>
      <c r="N40" s="24" t="e">
        <f t="shared" si="3"/>
        <v>#DIV/0!</v>
      </c>
      <c r="O40" s="20">
        <v>1</v>
      </c>
      <c r="P40" s="60">
        <f t="shared" si="8"/>
        <v>36</v>
      </c>
      <c r="Q40" s="2"/>
    </row>
    <row r="41" spans="2:17" ht="42" customHeight="1">
      <c r="B41" s="62" t="s">
        <v>199</v>
      </c>
      <c r="C41" s="55"/>
      <c r="D41" s="15" t="s">
        <v>200</v>
      </c>
      <c r="E41" s="15"/>
      <c r="F41" s="1">
        <v>1</v>
      </c>
      <c r="G41" s="1" t="s">
        <v>4</v>
      </c>
      <c r="H41" s="116"/>
      <c r="I41" s="9">
        <f t="shared" si="21"/>
        <v>0</v>
      </c>
      <c r="J41" s="18">
        <f t="shared" si="0"/>
        <v>0</v>
      </c>
      <c r="K41" s="27">
        <f t="shared" si="23"/>
        <v>2.1572064176890926</v>
      </c>
      <c r="L41" s="28">
        <f>INT(J41*K41)</f>
        <v>0</v>
      </c>
      <c r="M41" s="35">
        <f t="shared" si="2"/>
        <v>0</v>
      </c>
      <c r="N41" s="24" t="e">
        <f t="shared" ref="N41:N104" si="24">ROUND(M41/$M$147,7)</f>
        <v>#DIV/0!</v>
      </c>
      <c r="O41" s="20">
        <v>1</v>
      </c>
      <c r="P41" s="60">
        <f t="shared" si="8"/>
        <v>37</v>
      </c>
      <c r="Q41" s="2"/>
    </row>
    <row r="42" spans="2:17" ht="42" customHeight="1">
      <c r="B42" s="62" t="s">
        <v>120</v>
      </c>
      <c r="C42" s="55"/>
      <c r="D42" s="15" t="s">
        <v>38</v>
      </c>
      <c r="E42" s="15"/>
      <c r="F42" s="1">
        <v>1</v>
      </c>
      <c r="G42" s="1" t="s">
        <v>4</v>
      </c>
      <c r="H42" s="116"/>
      <c r="I42" s="9">
        <f t="shared" ref="I42" si="25">INT(F42*H42)</f>
        <v>0</v>
      </c>
      <c r="J42" s="18">
        <f t="shared" ref="J42:J49" si="26">SUM(I42)</f>
        <v>0</v>
      </c>
      <c r="K42" s="27">
        <f t="shared" si="23"/>
        <v>2.1572064176890926</v>
      </c>
      <c r="L42" s="28">
        <f>INT(J42*K42)</f>
        <v>0</v>
      </c>
      <c r="M42" s="35">
        <f t="shared" ref="M42:M49" si="27">L42</f>
        <v>0</v>
      </c>
      <c r="N42" s="24" t="e">
        <f t="shared" si="24"/>
        <v>#DIV/0!</v>
      </c>
      <c r="O42" s="20">
        <v>1</v>
      </c>
      <c r="P42" s="60">
        <f t="shared" si="8"/>
        <v>38</v>
      </c>
      <c r="Q42" s="2"/>
    </row>
    <row r="43" spans="2:17" s="11" customFormat="1" ht="31.5" customHeight="1">
      <c r="B43" s="63"/>
      <c r="C43" s="56"/>
      <c r="D43" s="15" t="s">
        <v>32</v>
      </c>
      <c r="E43" s="15"/>
      <c r="F43" s="4">
        <v>1</v>
      </c>
      <c r="G43" s="4" t="s">
        <v>5</v>
      </c>
      <c r="H43" s="115"/>
      <c r="I43" s="10">
        <f t="shared" si="6"/>
        <v>0</v>
      </c>
      <c r="J43" s="18">
        <f t="shared" si="26"/>
        <v>0</v>
      </c>
      <c r="K43" s="27">
        <f t="shared" si="23"/>
        <v>2.1572064176890926</v>
      </c>
      <c r="L43" s="28">
        <f t="shared" ref="L43:L45" si="28">INT(J43*K43)</f>
        <v>0</v>
      </c>
      <c r="M43" s="35">
        <f t="shared" si="27"/>
        <v>0</v>
      </c>
      <c r="N43" s="24" t="e">
        <f t="shared" si="24"/>
        <v>#DIV/0!</v>
      </c>
      <c r="O43" s="20">
        <v>1</v>
      </c>
      <c r="P43" s="60">
        <f t="shared" si="8"/>
        <v>39</v>
      </c>
    </row>
    <row r="44" spans="2:17" s="11" customFormat="1" ht="31.5" customHeight="1">
      <c r="B44" s="61"/>
      <c r="C44" s="54"/>
      <c r="D44" s="15" t="s">
        <v>33</v>
      </c>
      <c r="E44" s="15"/>
      <c r="F44" s="4">
        <v>1</v>
      </c>
      <c r="G44" s="4" t="s">
        <v>5</v>
      </c>
      <c r="H44" s="115"/>
      <c r="I44" s="10">
        <f t="shared" si="6"/>
        <v>0</v>
      </c>
      <c r="J44" s="18">
        <f t="shared" si="26"/>
        <v>0</v>
      </c>
      <c r="K44" s="27">
        <f t="shared" si="23"/>
        <v>2.1572064176890926</v>
      </c>
      <c r="L44" s="28">
        <f t="shared" si="28"/>
        <v>0</v>
      </c>
      <c r="M44" s="35">
        <f t="shared" si="27"/>
        <v>0</v>
      </c>
      <c r="N44" s="24" t="e">
        <f t="shared" si="24"/>
        <v>#DIV/0!</v>
      </c>
      <c r="O44" s="20">
        <v>1</v>
      </c>
      <c r="P44" s="60">
        <f t="shared" si="8"/>
        <v>40</v>
      </c>
      <c r="Q44" s="2"/>
    </row>
    <row r="45" spans="2:17" s="11" customFormat="1" ht="31.5" customHeight="1">
      <c r="B45" s="61"/>
      <c r="C45" s="54"/>
      <c r="D45" s="15" t="s">
        <v>34</v>
      </c>
      <c r="E45" s="15"/>
      <c r="F45" s="4">
        <v>1</v>
      </c>
      <c r="G45" s="4" t="s">
        <v>5</v>
      </c>
      <c r="H45" s="115"/>
      <c r="I45" s="10">
        <f t="shared" si="6"/>
        <v>0</v>
      </c>
      <c r="J45" s="18">
        <f t="shared" si="26"/>
        <v>0</v>
      </c>
      <c r="K45" s="27">
        <f t="shared" si="23"/>
        <v>2.1572064176890926</v>
      </c>
      <c r="L45" s="28">
        <f t="shared" si="28"/>
        <v>0</v>
      </c>
      <c r="M45" s="35">
        <f t="shared" si="27"/>
        <v>0</v>
      </c>
      <c r="N45" s="24" t="e">
        <f t="shared" si="24"/>
        <v>#DIV/0!</v>
      </c>
      <c r="O45" s="20">
        <v>1</v>
      </c>
      <c r="P45" s="60">
        <f t="shared" si="8"/>
        <v>41</v>
      </c>
    </row>
    <row r="46" spans="2:17" s="11" customFormat="1" ht="50.1" customHeight="1">
      <c r="B46" s="63"/>
      <c r="C46" s="56"/>
      <c r="D46" s="15" t="s">
        <v>81</v>
      </c>
      <c r="E46" s="15"/>
      <c r="F46" s="4">
        <v>1</v>
      </c>
      <c r="G46" s="4" t="s">
        <v>4</v>
      </c>
      <c r="H46" s="115"/>
      <c r="I46" s="10">
        <f t="shared" si="6"/>
        <v>0</v>
      </c>
      <c r="J46" s="18">
        <f t="shared" si="26"/>
        <v>0</v>
      </c>
      <c r="K46" s="27">
        <f t="shared" si="23"/>
        <v>2.1572064176890926</v>
      </c>
      <c r="L46" s="28">
        <f>INT(J46*K46)</f>
        <v>0</v>
      </c>
      <c r="M46" s="35">
        <f t="shared" si="27"/>
        <v>0</v>
      </c>
      <c r="N46" s="24" t="e">
        <f t="shared" si="24"/>
        <v>#DIV/0!</v>
      </c>
      <c r="O46" s="20">
        <v>1</v>
      </c>
      <c r="P46" s="60">
        <f t="shared" si="8"/>
        <v>42</v>
      </c>
      <c r="Q46" s="2"/>
    </row>
    <row r="47" spans="2:17" s="11" customFormat="1" ht="31.5" customHeight="1">
      <c r="B47" s="63"/>
      <c r="C47" s="56"/>
      <c r="D47" s="15" t="s">
        <v>35</v>
      </c>
      <c r="E47" s="15"/>
      <c r="F47" s="4">
        <v>1</v>
      </c>
      <c r="G47" s="4" t="s">
        <v>5</v>
      </c>
      <c r="H47" s="115"/>
      <c r="I47" s="10">
        <f t="shared" si="6"/>
        <v>0</v>
      </c>
      <c r="J47" s="18">
        <f t="shared" si="26"/>
        <v>0</v>
      </c>
      <c r="K47" s="27">
        <f t="shared" si="23"/>
        <v>2.1572064176890926</v>
      </c>
      <c r="L47" s="28">
        <f>INT(J47*K47)</f>
        <v>0</v>
      </c>
      <c r="M47" s="35">
        <f t="shared" si="27"/>
        <v>0</v>
      </c>
      <c r="N47" s="24" t="e">
        <f t="shared" si="24"/>
        <v>#DIV/0!</v>
      </c>
      <c r="O47" s="20">
        <v>1</v>
      </c>
      <c r="P47" s="60">
        <f t="shared" si="8"/>
        <v>43</v>
      </c>
    </row>
    <row r="48" spans="2:17" s="11" customFormat="1" ht="31.5" customHeight="1">
      <c r="B48" s="61"/>
      <c r="C48" s="54"/>
      <c r="D48" s="15" t="s">
        <v>36</v>
      </c>
      <c r="E48" s="15"/>
      <c r="F48" s="4">
        <v>1</v>
      </c>
      <c r="G48" s="4" t="s">
        <v>5</v>
      </c>
      <c r="H48" s="115"/>
      <c r="I48" s="10">
        <f t="shared" si="6"/>
        <v>0</v>
      </c>
      <c r="J48" s="18">
        <f t="shared" si="26"/>
        <v>0</v>
      </c>
      <c r="K48" s="27">
        <f t="shared" si="23"/>
        <v>2.1572064176890926</v>
      </c>
      <c r="L48" s="28">
        <f t="shared" ref="L48:L49" si="29">INT(J48*K48)</f>
        <v>0</v>
      </c>
      <c r="M48" s="35">
        <f t="shared" si="27"/>
        <v>0</v>
      </c>
      <c r="N48" s="24" t="e">
        <f t="shared" si="24"/>
        <v>#DIV/0!</v>
      </c>
      <c r="O48" s="20">
        <v>1</v>
      </c>
      <c r="P48" s="60">
        <f t="shared" si="8"/>
        <v>44</v>
      </c>
      <c r="Q48" s="2"/>
    </row>
    <row r="49" spans="2:17" s="11" customFormat="1" ht="31.5" customHeight="1">
      <c r="B49" s="61"/>
      <c r="C49" s="54"/>
      <c r="D49" s="15" t="s">
        <v>37</v>
      </c>
      <c r="E49" s="15"/>
      <c r="F49" s="4">
        <v>1</v>
      </c>
      <c r="G49" s="4" t="s">
        <v>5</v>
      </c>
      <c r="H49" s="115"/>
      <c r="I49" s="10">
        <f t="shared" si="6"/>
        <v>0</v>
      </c>
      <c r="J49" s="18">
        <f t="shared" si="26"/>
        <v>0</v>
      </c>
      <c r="K49" s="27">
        <f t="shared" si="23"/>
        <v>2.1572064176890926</v>
      </c>
      <c r="L49" s="28">
        <f t="shared" si="29"/>
        <v>0</v>
      </c>
      <c r="M49" s="35">
        <f t="shared" si="27"/>
        <v>0</v>
      </c>
      <c r="N49" s="24" t="e">
        <f t="shared" si="24"/>
        <v>#DIV/0!</v>
      </c>
      <c r="O49" s="20">
        <v>1</v>
      </c>
      <c r="P49" s="60">
        <f t="shared" si="8"/>
        <v>45</v>
      </c>
    </row>
    <row r="50" spans="2:17" s="11" customFormat="1" ht="31.5" customHeight="1">
      <c r="B50" s="63" t="s">
        <v>97</v>
      </c>
      <c r="C50" s="56" t="s">
        <v>97</v>
      </c>
      <c r="D50" s="15" t="s">
        <v>82</v>
      </c>
      <c r="E50" s="15"/>
      <c r="F50" s="4">
        <v>1</v>
      </c>
      <c r="G50" s="4" t="s">
        <v>4</v>
      </c>
      <c r="H50" s="115"/>
      <c r="I50" s="10">
        <f t="shared" ref="I50:I52" si="30">INT(F50*H50)</f>
        <v>0</v>
      </c>
      <c r="J50" s="18">
        <f t="shared" ref="J50:J52" si="31">SUM(I50)</f>
        <v>0</v>
      </c>
      <c r="K50" s="27">
        <f t="shared" si="23"/>
        <v>2.1572064176890926</v>
      </c>
      <c r="L50" s="28">
        <f>INT(J50*K50)</f>
        <v>0</v>
      </c>
      <c r="M50" s="35">
        <f t="shared" ref="M50:M52" si="32">L50</f>
        <v>0</v>
      </c>
      <c r="N50" s="24" t="e">
        <f t="shared" si="24"/>
        <v>#DIV/0!</v>
      </c>
      <c r="O50" s="20">
        <v>1</v>
      </c>
      <c r="P50" s="60">
        <f t="shared" si="8"/>
        <v>46</v>
      </c>
    </row>
    <row r="51" spans="2:17" s="11" customFormat="1" ht="31.5" customHeight="1">
      <c r="B51" s="61"/>
      <c r="C51" s="54"/>
      <c r="D51" s="15" t="s">
        <v>83</v>
      </c>
      <c r="E51" s="15"/>
      <c r="F51" s="4">
        <v>1</v>
      </c>
      <c r="G51" s="4" t="s">
        <v>4</v>
      </c>
      <c r="H51" s="115"/>
      <c r="I51" s="10">
        <f t="shared" si="30"/>
        <v>0</v>
      </c>
      <c r="J51" s="18">
        <f t="shared" si="31"/>
        <v>0</v>
      </c>
      <c r="K51" s="27">
        <f t="shared" si="23"/>
        <v>2.1572064176890926</v>
      </c>
      <c r="L51" s="28">
        <f t="shared" ref="L51:L52" si="33">INT(J51*K51)</f>
        <v>0</v>
      </c>
      <c r="M51" s="35">
        <f t="shared" si="32"/>
        <v>0</v>
      </c>
      <c r="N51" s="24" t="e">
        <f t="shared" si="24"/>
        <v>#DIV/0!</v>
      </c>
      <c r="O51" s="20">
        <v>1</v>
      </c>
      <c r="P51" s="60">
        <f t="shared" si="8"/>
        <v>47</v>
      </c>
      <c r="Q51" s="2"/>
    </row>
    <row r="52" spans="2:17" s="11" customFormat="1" ht="31.5" customHeight="1">
      <c r="B52" s="61"/>
      <c r="C52" s="54"/>
      <c r="D52" s="15" t="s">
        <v>84</v>
      </c>
      <c r="E52" s="15"/>
      <c r="F52" s="4">
        <v>1</v>
      </c>
      <c r="G52" s="4" t="s">
        <v>4</v>
      </c>
      <c r="H52" s="115"/>
      <c r="I52" s="10">
        <f t="shared" si="30"/>
        <v>0</v>
      </c>
      <c r="J52" s="18">
        <f t="shared" si="31"/>
        <v>0</v>
      </c>
      <c r="K52" s="27">
        <f t="shared" si="23"/>
        <v>2.1572064176890926</v>
      </c>
      <c r="L52" s="28">
        <f t="shared" si="33"/>
        <v>0</v>
      </c>
      <c r="M52" s="35">
        <f t="shared" si="32"/>
        <v>0</v>
      </c>
      <c r="N52" s="24" t="e">
        <f t="shared" si="24"/>
        <v>#DIV/0!</v>
      </c>
      <c r="O52" s="20">
        <v>1</v>
      </c>
      <c r="P52" s="60">
        <f t="shared" si="8"/>
        <v>48</v>
      </c>
    </row>
    <row r="53" spans="2:17" s="11" customFormat="1" ht="31.5" customHeight="1">
      <c r="B53" s="61"/>
      <c r="C53" s="54"/>
      <c r="D53" s="15" t="s">
        <v>85</v>
      </c>
      <c r="E53" s="15"/>
      <c r="F53" s="4">
        <v>1</v>
      </c>
      <c r="G53" s="4" t="s">
        <v>4</v>
      </c>
      <c r="H53" s="115"/>
      <c r="I53" s="10">
        <f t="shared" ref="I53:I56" si="34">INT(F53*H53)</f>
        <v>0</v>
      </c>
      <c r="J53" s="18">
        <f t="shared" ref="J53:J56" si="35">SUM(I53)</f>
        <v>0</v>
      </c>
      <c r="K53" s="27">
        <f t="shared" si="23"/>
        <v>2.1572064176890926</v>
      </c>
      <c r="L53" s="28">
        <f t="shared" ref="L53" si="36">INT(J53*K53)</f>
        <v>0</v>
      </c>
      <c r="M53" s="35">
        <f t="shared" ref="M53:M56" si="37">L53</f>
        <v>0</v>
      </c>
      <c r="N53" s="24" t="e">
        <f t="shared" si="24"/>
        <v>#DIV/0!</v>
      </c>
      <c r="O53" s="20">
        <v>1</v>
      </c>
      <c r="P53" s="60">
        <f t="shared" si="8"/>
        <v>49</v>
      </c>
      <c r="Q53" s="2"/>
    </row>
    <row r="54" spans="2:17" s="11" customFormat="1" ht="31.5" customHeight="1">
      <c r="B54" s="63" t="s">
        <v>122</v>
      </c>
      <c r="C54" s="56" t="s">
        <v>96</v>
      </c>
      <c r="D54" s="15" t="s">
        <v>86</v>
      </c>
      <c r="E54" s="15"/>
      <c r="F54" s="4">
        <v>1</v>
      </c>
      <c r="G54" s="4" t="s">
        <v>4</v>
      </c>
      <c r="H54" s="115"/>
      <c r="I54" s="10">
        <f t="shared" si="34"/>
        <v>0</v>
      </c>
      <c r="J54" s="18">
        <f t="shared" si="35"/>
        <v>0</v>
      </c>
      <c r="K54" s="27">
        <f t="shared" si="23"/>
        <v>2.1572064176890926</v>
      </c>
      <c r="L54" s="28">
        <f>INT(J54*K54)</f>
        <v>0</v>
      </c>
      <c r="M54" s="35">
        <f t="shared" si="37"/>
        <v>0</v>
      </c>
      <c r="N54" s="24" t="e">
        <f t="shared" si="24"/>
        <v>#DIV/0!</v>
      </c>
      <c r="O54" s="20">
        <v>1</v>
      </c>
      <c r="P54" s="60">
        <f t="shared" si="8"/>
        <v>50</v>
      </c>
    </row>
    <row r="55" spans="2:17" s="11" customFormat="1" ht="31.5" customHeight="1">
      <c r="B55" s="61"/>
      <c r="C55" s="54"/>
      <c r="D55" s="15" t="s">
        <v>87</v>
      </c>
      <c r="E55" s="15"/>
      <c r="F55" s="4">
        <v>1</v>
      </c>
      <c r="G55" s="4" t="s">
        <v>4</v>
      </c>
      <c r="H55" s="115"/>
      <c r="I55" s="10">
        <f t="shared" si="34"/>
        <v>0</v>
      </c>
      <c r="J55" s="18">
        <f t="shared" si="35"/>
        <v>0</v>
      </c>
      <c r="K55" s="27">
        <f t="shared" si="23"/>
        <v>2.1572064176890926</v>
      </c>
      <c r="L55" s="28">
        <f t="shared" ref="L55:L56" si="38">INT(J55*K55)</f>
        <v>0</v>
      </c>
      <c r="M55" s="35">
        <f t="shared" si="37"/>
        <v>0</v>
      </c>
      <c r="N55" s="24" t="e">
        <f t="shared" si="24"/>
        <v>#DIV/0!</v>
      </c>
      <c r="O55" s="20">
        <v>1</v>
      </c>
      <c r="P55" s="60">
        <f t="shared" si="8"/>
        <v>51</v>
      </c>
      <c r="Q55" s="2"/>
    </row>
    <row r="56" spans="2:17" s="11" customFormat="1" ht="31.5" customHeight="1">
      <c r="B56" s="61"/>
      <c r="C56" s="54"/>
      <c r="D56" s="15" t="s">
        <v>88</v>
      </c>
      <c r="E56" s="15"/>
      <c r="F56" s="4">
        <v>1</v>
      </c>
      <c r="G56" s="4" t="s">
        <v>4</v>
      </c>
      <c r="H56" s="115"/>
      <c r="I56" s="10">
        <f t="shared" si="34"/>
        <v>0</v>
      </c>
      <c r="J56" s="18">
        <f t="shared" si="35"/>
        <v>0</v>
      </c>
      <c r="K56" s="27">
        <f t="shared" si="23"/>
        <v>2.1572064176890926</v>
      </c>
      <c r="L56" s="28">
        <f t="shared" si="38"/>
        <v>0</v>
      </c>
      <c r="M56" s="35">
        <f t="shared" si="37"/>
        <v>0</v>
      </c>
      <c r="N56" s="24" t="e">
        <f t="shared" si="24"/>
        <v>#DIV/0!</v>
      </c>
      <c r="O56" s="20">
        <v>1</v>
      </c>
      <c r="P56" s="60">
        <f t="shared" si="8"/>
        <v>52</v>
      </c>
    </row>
    <row r="57" spans="2:17" s="11" customFormat="1" ht="31.5" customHeight="1">
      <c r="B57" s="63" t="s">
        <v>121</v>
      </c>
      <c r="C57" s="56" t="s">
        <v>95</v>
      </c>
      <c r="D57" s="15" t="s">
        <v>89</v>
      </c>
      <c r="E57" s="15"/>
      <c r="F57" s="4">
        <v>1</v>
      </c>
      <c r="G57" s="4" t="s">
        <v>4</v>
      </c>
      <c r="H57" s="115"/>
      <c r="I57" s="10">
        <f t="shared" ref="I57:I59" si="39">INT(F57*H57)</f>
        <v>0</v>
      </c>
      <c r="J57" s="18">
        <f t="shared" ref="J57:J59" si="40">SUM(I57)</f>
        <v>0</v>
      </c>
      <c r="K57" s="27">
        <f t="shared" si="23"/>
        <v>2.1572064176890926</v>
      </c>
      <c r="L57" s="28">
        <f>INT(J57*K57)</f>
        <v>0</v>
      </c>
      <c r="M57" s="35">
        <f t="shared" ref="M57:M59" si="41">L57</f>
        <v>0</v>
      </c>
      <c r="N57" s="24" t="e">
        <f t="shared" si="24"/>
        <v>#DIV/0!</v>
      </c>
      <c r="O57" s="20">
        <v>1</v>
      </c>
      <c r="P57" s="60">
        <f t="shared" si="8"/>
        <v>53</v>
      </c>
    </row>
    <row r="58" spans="2:17" s="11" customFormat="1" ht="31.5" customHeight="1">
      <c r="B58" s="61"/>
      <c r="C58" s="54"/>
      <c r="D58" s="15" t="s">
        <v>90</v>
      </c>
      <c r="E58" s="15"/>
      <c r="F58" s="4">
        <v>1</v>
      </c>
      <c r="G58" s="4" t="s">
        <v>4</v>
      </c>
      <c r="H58" s="115"/>
      <c r="I58" s="10">
        <f t="shared" si="39"/>
        <v>0</v>
      </c>
      <c r="J58" s="18">
        <f t="shared" si="40"/>
        <v>0</v>
      </c>
      <c r="K58" s="27">
        <f t="shared" si="23"/>
        <v>2.1572064176890926</v>
      </c>
      <c r="L58" s="28">
        <f t="shared" ref="L58:L59" si="42">INT(J58*K58)</f>
        <v>0</v>
      </c>
      <c r="M58" s="35">
        <f t="shared" si="41"/>
        <v>0</v>
      </c>
      <c r="N58" s="24" t="e">
        <f t="shared" si="24"/>
        <v>#DIV/0!</v>
      </c>
      <c r="O58" s="20">
        <v>1</v>
      </c>
      <c r="P58" s="60">
        <f t="shared" si="8"/>
        <v>54</v>
      </c>
      <c r="Q58" s="2"/>
    </row>
    <row r="59" spans="2:17" s="11" customFormat="1" ht="31.5" customHeight="1">
      <c r="B59" s="61"/>
      <c r="C59" s="54"/>
      <c r="D59" s="15" t="s">
        <v>91</v>
      </c>
      <c r="E59" s="15"/>
      <c r="F59" s="4">
        <v>1</v>
      </c>
      <c r="G59" s="4" t="s">
        <v>4</v>
      </c>
      <c r="H59" s="115"/>
      <c r="I59" s="10">
        <f t="shared" si="39"/>
        <v>0</v>
      </c>
      <c r="J59" s="18">
        <f t="shared" si="40"/>
        <v>0</v>
      </c>
      <c r="K59" s="27">
        <f t="shared" si="23"/>
        <v>2.1572064176890926</v>
      </c>
      <c r="L59" s="28">
        <f t="shared" si="42"/>
        <v>0</v>
      </c>
      <c r="M59" s="35">
        <f t="shared" si="41"/>
        <v>0</v>
      </c>
      <c r="N59" s="24" t="e">
        <f t="shared" si="24"/>
        <v>#DIV/0!</v>
      </c>
      <c r="O59" s="20">
        <v>1</v>
      </c>
      <c r="P59" s="60">
        <f t="shared" si="8"/>
        <v>55</v>
      </c>
    </row>
    <row r="60" spans="2:17" s="11" customFormat="1" ht="31.5" customHeight="1">
      <c r="B60" s="63"/>
      <c r="C60" s="56"/>
      <c r="D60" s="15" t="s">
        <v>92</v>
      </c>
      <c r="E60" s="15"/>
      <c r="F60" s="4">
        <v>1</v>
      </c>
      <c r="G60" s="4" t="s">
        <v>4</v>
      </c>
      <c r="H60" s="115"/>
      <c r="I60" s="10">
        <f t="shared" ref="I60:I65" si="43">INT(F60*H60)</f>
        <v>0</v>
      </c>
      <c r="J60" s="18">
        <f t="shared" ref="J60:J65" si="44">SUM(I60)</f>
        <v>0</v>
      </c>
      <c r="K60" s="27">
        <f t="shared" si="23"/>
        <v>2.1572064176890926</v>
      </c>
      <c r="L60" s="28">
        <f>INT(J60*K60)</f>
        <v>0</v>
      </c>
      <c r="M60" s="35">
        <f t="shared" ref="M60:M65" si="45">L60</f>
        <v>0</v>
      </c>
      <c r="N60" s="24" t="e">
        <f t="shared" si="24"/>
        <v>#DIV/0!</v>
      </c>
      <c r="O60" s="20">
        <v>1</v>
      </c>
      <c r="P60" s="60">
        <f t="shared" si="8"/>
        <v>56</v>
      </c>
    </row>
    <row r="61" spans="2:17" s="11" customFormat="1" ht="31.5" customHeight="1">
      <c r="B61" s="61"/>
      <c r="C61" s="54"/>
      <c r="D61" s="15" t="s">
        <v>93</v>
      </c>
      <c r="E61" s="15"/>
      <c r="F61" s="4">
        <v>1</v>
      </c>
      <c r="G61" s="4" t="s">
        <v>4</v>
      </c>
      <c r="H61" s="115"/>
      <c r="I61" s="10">
        <f t="shared" si="43"/>
        <v>0</v>
      </c>
      <c r="J61" s="18">
        <f t="shared" si="44"/>
        <v>0</v>
      </c>
      <c r="K61" s="27">
        <f t="shared" si="23"/>
        <v>2.1572064176890926</v>
      </c>
      <c r="L61" s="28">
        <f t="shared" ref="L61:L62" si="46">INT(J61*K61)</f>
        <v>0</v>
      </c>
      <c r="M61" s="35">
        <f t="shared" si="45"/>
        <v>0</v>
      </c>
      <c r="N61" s="24" t="e">
        <f t="shared" si="24"/>
        <v>#DIV/0!</v>
      </c>
      <c r="O61" s="20">
        <v>1</v>
      </c>
      <c r="P61" s="60">
        <f t="shared" si="8"/>
        <v>57</v>
      </c>
      <c r="Q61" s="2"/>
    </row>
    <row r="62" spans="2:17" s="11" customFormat="1" ht="31.5" customHeight="1">
      <c r="B62" s="61"/>
      <c r="C62" s="54"/>
      <c r="D62" s="15" t="s">
        <v>94</v>
      </c>
      <c r="E62" s="15"/>
      <c r="F62" s="4">
        <v>1</v>
      </c>
      <c r="G62" s="4" t="s">
        <v>4</v>
      </c>
      <c r="H62" s="115"/>
      <c r="I62" s="10">
        <f t="shared" si="43"/>
        <v>0</v>
      </c>
      <c r="J62" s="18">
        <f t="shared" si="44"/>
        <v>0</v>
      </c>
      <c r="K62" s="27">
        <f t="shared" si="23"/>
        <v>2.1572064176890926</v>
      </c>
      <c r="L62" s="28">
        <f t="shared" si="46"/>
        <v>0</v>
      </c>
      <c r="M62" s="35">
        <f t="shared" si="45"/>
        <v>0</v>
      </c>
      <c r="N62" s="24" t="e">
        <f t="shared" si="24"/>
        <v>#DIV/0!</v>
      </c>
      <c r="O62" s="20">
        <v>1</v>
      </c>
      <c r="P62" s="60">
        <f t="shared" si="8"/>
        <v>58</v>
      </c>
    </row>
    <row r="63" spans="2:17" s="11" customFormat="1" ht="31.5" customHeight="1">
      <c r="B63" s="63"/>
      <c r="C63" s="56" t="s">
        <v>98</v>
      </c>
      <c r="D63" s="15" t="s">
        <v>99</v>
      </c>
      <c r="E63" s="15"/>
      <c r="F63" s="4">
        <v>1</v>
      </c>
      <c r="G63" s="4" t="s">
        <v>4</v>
      </c>
      <c r="H63" s="115"/>
      <c r="I63" s="10">
        <f t="shared" si="43"/>
        <v>0</v>
      </c>
      <c r="J63" s="18">
        <f t="shared" si="44"/>
        <v>0</v>
      </c>
      <c r="K63" s="27">
        <f t="shared" si="23"/>
        <v>2.1572064176890926</v>
      </c>
      <c r="L63" s="28">
        <f>INT(J63*K63)</f>
        <v>0</v>
      </c>
      <c r="M63" s="35">
        <f t="shared" si="45"/>
        <v>0</v>
      </c>
      <c r="N63" s="24" t="e">
        <f t="shared" si="24"/>
        <v>#DIV/0!</v>
      </c>
      <c r="O63" s="20">
        <v>1</v>
      </c>
      <c r="P63" s="60">
        <f t="shared" si="8"/>
        <v>59</v>
      </c>
    </row>
    <row r="64" spans="2:17" s="11" customFormat="1" ht="31.5" customHeight="1">
      <c r="B64" s="61"/>
      <c r="C64" s="54"/>
      <c r="D64" s="15" t="s">
        <v>100</v>
      </c>
      <c r="E64" s="15"/>
      <c r="F64" s="4">
        <v>1</v>
      </c>
      <c r="G64" s="4" t="s">
        <v>4</v>
      </c>
      <c r="H64" s="115"/>
      <c r="I64" s="10">
        <f t="shared" si="43"/>
        <v>0</v>
      </c>
      <c r="J64" s="18">
        <f t="shared" si="44"/>
        <v>0</v>
      </c>
      <c r="K64" s="27">
        <f t="shared" si="23"/>
        <v>2.1572064176890926</v>
      </c>
      <c r="L64" s="28">
        <f t="shared" ref="L64:L65" si="47">INT(J64*K64)</f>
        <v>0</v>
      </c>
      <c r="M64" s="35">
        <f t="shared" si="45"/>
        <v>0</v>
      </c>
      <c r="N64" s="24" t="e">
        <f t="shared" si="24"/>
        <v>#DIV/0!</v>
      </c>
      <c r="O64" s="20">
        <v>1</v>
      </c>
      <c r="P64" s="60">
        <f t="shared" si="8"/>
        <v>60</v>
      </c>
      <c r="Q64" s="2"/>
    </row>
    <row r="65" spans="2:17" s="11" customFormat="1" ht="31.5" customHeight="1">
      <c r="B65" s="61"/>
      <c r="C65" s="54"/>
      <c r="D65" s="15" t="s">
        <v>101</v>
      </c>
      <c r="E65" s="15"/>
      <c r="F65" s="4">
        <v>1</v>
      </c>
      <c r="G65" s="4" t="s">
        <v>4</v>
      </c>
      <c r="H65" s="115"/>
      <c r="I65" s="10">
        <f t="shared" si="43"/>
        <v>0</v>
      </c>
      <c r="J65" s="18">
        <f t="shared" si="44"/>
        <v>0</v>
      </c>
      <c r="K65" s="27">
        <f t="shared" si="23"/>
        <v>2.1572064176890926</v>
      </c>
      <c r="L65" s="28">
        <f t="shared" si="47"/>
        <v>0</v>
      </c>
      <c r="M65" s="35">
        <f t="shared" si="45"/>
        <v>0</v>
      </c>
      <c r="N65" s="24" t="e">
        <f t="shared" si="24"/>
        <v>#DIV/0!</v>
      </c>
      <c r="O65" s="20">
        <v>1</v>
      </c>
      <c r="P65" s="60">
        <f t="shared" si="8"/>
        <v>61</v>
      </c>
    </row>
    <row r="66" spans="2:17" s="11" customFormat="1" ht="31.5" customHeight="1">
      <c r="B66" s="63"/>
      <c r="C66" s="56"/>
      <c r="D66" s="15" t="s">
        <v>102</v>
      </c>
      <c r="E66" s="15"/>
      <c r="F66" s="4">
        <v>1</v>
      </c>
      <c r="G66" s="4" t="s">
        <v>4</v>
      </c>
      <c r="H66" s="115"/>
      <c r="I66" s="10">
        <f t="shared" ref="I66:I67" si="48">INT(F66*H66)</f>
        <v>0</v>
      </c>
      <c r="J66" s="18">
        <f t="shared" ref="J66:J67" si="49">SUM(I66)</f>
        <v>0</v>
      </c>
      <c r="K66" s="27">
        <f t="shared" si="23"/>
        <v>2.1572064176890926</v>
      </c>
      <c r="L66" s="28">
        <f>INT(J66*K66)</f>
        <v>0</v>
      </c>
      <c r="M66" s="35">
        <f t="shared" ref="M66:M67" si="50">L66</f>
        <v>0</v>
      </c>
      <c r="N66" s="24" t="e">
        <f t="shared" si="24"/>
        <v>#DIV/0!</v>
      </c>
      <c r="O66" s="20">
        <v>1</v>
      </c>
      <c r="P66" s="60">
        <f t="shared" si="8"/>
        <v>62</v>
      </c>
    </row>
    <row r="67" spans="2:17" s="11" customFormat="1" ht="31.5" customHeight="1">
      <c r="B67" s="61"/>
      <c r="C67" s="54"/>
      <c r="D67" s="15" t="s">
        <v>103</v>
      </c>
      <c r="E67" s="15"/>
      <c r="F67" s="4">
        <v>1</v>
      </c>
      <c r="G67" s="4" t="s">
        <v>4</v>
      </c>
      <c r="H67" s="115"/>
      <c r="I67" s="10">
        <f t="shared" si="48"/>
        <v>0</v>
      </c>
      <c r="J67" s="18">
        <f t="shared" si="49"/>
        <v>0</v>
      </c>
      <c r="K67" s="27">
        <f t="shared" si="23"/>
        <v>2.1572064176890926</v>
      </c>
      <c r="L67" s="28">
        <f t="shared" ref="L67" si="51">INT(J67*K67)</f>
        <v>0</v>
      </c>
      <c r="M67" s="35">
        <f t="shared" si="50"/>
        <v>0</v>
      </c>
      <c r="N67" s="24" t="e">
        <f t="shared" si="24"/>
        <v>#DIV/0!</v>
      </c>
      <c r="O67" s="20">
        <v>1</v>
      </c>
      <c r="P67" s="60">
        <f t="shared" si="8"/>
        <v>63</v>
      </c>
      <c r="Q67" s="2"/>
    </row>
    <row r="68" spans="2:17" s="11" customFormat="1" ht="31.5" customHeight="1">
      <c r="B68" s="63"/>
      <c r="C68" s="56" t="s">
        <v>104</v>
      </c>
      <c r="D68" s="15" t="s">
        <v>105</v>
      </c>
      <c r="E68" s="15" t="s">
        <v>161</v>
      </c>
      <c r="F68" s="4">
        <v>1</v>
      </c>
      <c r="G68" s="4" t="s">
        <v>4</v>
      </c>
      <c r="H68" s="115"/>
      <c r="I68" s="10">
        <f t="shared" ref="I68:I70" si="52">INT(F68*H68)</f>
        <v>0</v>
      </c>
      <c r="J68" s="18">
        <f t="shared" ref="J68:J70" si="53">SUM(I68)</f>
        <v>0</v>
      </c>
      <c r="K68" s="27">
        <f t="shared" si="23"/>
        <v>2.1572064176890926</v>
      </c>
      <c r="L68" s="28">
        <f>INT(J68*K68)</f>
        <v>0</v>
      </c>
      <c r="M68" s="35">
        <f t="shared" ref="M68:M70" si="54">L68</f>
        <v>0</v>
      </c>
      <c r="N68" s="24" t="e">
        <f t="shared" si="24"/>
        <v>#DIV/0!</v>
      </c>
      <c r="O68" s="20">
        <v>1</v>
      </c>
      <c r="P68" s="60">
        <f t="shared" si="8"/>
        <v>64</v>
      </c>
    </row>
    <row r="69" spans="2:17" s="11" customFormat="1" ht="31.5" customHeight="1">
      <c r="B69" s="61"/>
      <c r="C69" s="54"/>
      <c r="D69" s="15" t="s">
        <v>106</v>
      </c>
      <c r="E69" s="15" t="s">
        <v>161</v>
      </c>
      <c r="F69" s="4">
        <v>1</v>
      </c>
      <c r="G69" s="4" t="s">
        <v>4</v>
      </c>
      <c r="H69" s="115"/>
      <c r="I69" s="10">
        <f t="shared" si="52"/>
        <v>0</v>
      </c>
      <c r="J69" s="18">
        <f t="shared" si="53"/>
        <v>0</v>
      </c>
      <c r="K69" s="27">
        <f t="shared" ref="K69:K100" si="55">$I$156</f>
        <v>2.1572064176890926</v>
      </c>
      <c r="L69" s="28">
        <f t="shared" ref="L69:L70" si="56">INT(J69*K69)</f>
        <v>0</v>
      </c>
      <c r="M69" s="35">
        <f t="shared" si="54"/>
        <v>0</v>
      </c>
      <c r="N69" s="24" t="e">
        <f t="shared" si="24"/>
        <v>#DIV/0!</v>
      </c>
      <c r="O69" s="20">
        <v>1</v>
      </c>
      <c r="P69" s="60">
        <f t="shared" si="8"/>
        <v>65</v>
      </c>
      <c r="Q69" s="2"/>
    </row>
    <row r="70" spans="2:17" s="11" customFormat="1" ht="31.5" customHeight="1">
      <c r="B70" s="61"/>
      <c r="C70" s="54"/>
      <c r="D70" s="15" t="s">
        <v>107</v>
      </c>
      <c r="E70" s="15" t="s">
        <v>161</v>
      </c>
      <c r="F70" s="4">
        <v>1</v>
      </c>
      <c r="G70" s="4" t="s">
        <v>4</v>
      </c>
      <c r="H70" s="115"/>
      <c r="I70" s="10">
        <f t="shared" si="52"/>
        <v>0</v>
      </c>
      <c r="J70" s="18">
        <f t="shared" si="53"/>
        <v>0</v>
      </c>
      <c r="K70" s="27">
        <f t="shared" si="55"/>
        <v>2.1572064176890926</v>
      </c>
      <c r="L70" s="28">
        <f t="shared" si="56"/>
        <v>0</v>
      </c>
      <c r="M70" s="35">
        <f t="shared" si="54"/>
        <v>0</v>
      </c>
      <c r="N70" s="24" t="e">
        <f t="shared" si="24"/>
        <v>#DIV/0!</v>
      </c>
      <c r="O70" s="20">
        <v>1</v>
      </c>
      <c r="P70" s="60">
        <f t="shared" si="8"/>
        <v>66</v>
      </c>
    </row>
    <row r="71" spans="2:17" s="11" customFormat="1" ht="31.5" customHeight="1">
      <c r="B71" s="63"/>
      <c r="C71" s="56" t="s">
        <v>108</v>
      </c>
      <c r="D71" s="15" t="s">
        <v>162</v>
      </c>
      <c r="E71" s="15"/>
      <c r="F71" s="4">
        <v>1</v>
      </c>
      <c r="G71" s="4" t="s">
        <v>4</v>
      </c>
      <c r="H71" s="115"/>
      <c r="I71" s="10">
        <f t="shared" ref="I71:I72" si="57">INT(F71*H71)</f>
        <v>0</v>
      </c>
      <c r="J71" s="18">
        <f t="shared" ref="J71:J72" si="58">SUM(I71)</f>
        <v>0</v>
      </c>
      <c r="K71" s="27">
        <f t="shared" si="55"/>
        <v>2.1572064176890926</v>
      </c>
      <c r="L71" s="28">
        <f>INT(J71*K71)</f>
        <v>0</v>
      </c>
      <c r="M71" s="35">
        <f t="shared" ref="M71:M72" si="59">L71</f>
        <v>0</v>
      </c>
      <c r="N71" s="24" t="e">
        <f t="shared" si="24"/>
        <v>#DIV/0!</v>
      </c>
      <c r="O71" s="20">
        <v>1</v>
      </c>
      <c r="P71" s="60">
        <f t="shared" si="8"/>
        <v>67</v>
      </c>
    </row>
    <row r="72" spans="2:17" s="11" customFormat="1" ht="31.5" customHeight="1">
      <c r="B72" s="61"/>
      <c r="C72" s="54"/>
      <c r="D72" s="15" t="s">
        <v>163</v>
      </c>
      <c r="E72" s="15"/>
      <c r="F72" s="4">
        <v>1</v>
      </c>
      <c r="G72" s="4" t="s">
        <v>4</v>
      </c>
      <c r="H72" s="115"/>
      <c r="I72" s="10">
        <f t="shared" si="57"/>
        <v>0</v>
      </c>
      <c r="J72" s="18">
        <f t="shared" si="58"/>
        <v>0</v>
      </c>
      <c r="K72" s="27">
        <f t="shared" si="55"/>
        <v>2.1572064176890926</v>
      </c>
      <c r="L72" s="28">
        <f t="shared" ref="L72" si="60">INT(J72*K72)</f>
        <v>0</v>
      </c>
      <c r="M72" s="35">
        <f t="shared" si="59"/>
        <v>0</v>
      </c>
      <c r="N72" s="24" t="e">
        <f t="shared" si="24"/>
        <v>#DIV/0!</v>
      </c>
      <c r="O72" s="20">
        <v>1</v>
      </c>
      <c r="P72" s="60">
        <f t="shared" ref="P72:P135" si="61">P71+1</f>
        <v>68</v>
      </c>
      <c r="Q72" s="2"/>
    </row>
    <row r="73" spans="2:17" s="11" customFormat="1" ht="31.5" customHeight="1">
      <c r="B73" s="61"/>
      <c r="C73" s="54" t="s">
        <v>109</v>
      </c>
      <c r="D73" s="15" t="s">
        <v>110</v>
      </c>
      <c r="E73" s="15"/>
      <c r="F73" s="4">
        <v>1</v>
      </c>
      <c r="G73" s="4" t="s">
        <v>4</v>
      </c>
      <c r="H73" s="115"/>
      <c r="I73" s="10">
        <f t="shared" ref="I73:I74" si="62">INT(F73*H73)</f>
        <v>0</v>
      </c>
      <c r="J73" s="18">
        <f t="shared" ref="J73:J74" si="63">SUM(I73)</f>
        <v>0</v>
      </c>
      <c r="K73" s="27">
        <f t="shared" si="55"/>
        <v>2.1572064176890926</v>
      </c>
      <c r="L73" s="28">
        <f t="shared" ref="L73:L74" si="64">INT(J73*K73)</f>
        <v>0</v>
      </c>
      <c r="M73" s="35">
        <f t="shared" ref="M73:M74" si="65">L73</f>
        <v>0</v>
      </c>
      <c r="N73" s="24" t="e">
        <f t="shared" si="24"/>
        <v>#DIV/0!</v>
      </c>
      <c r="O73" s="20">
        <v>1</v>
      </c>
      <c r="P73" s="60">
        <f t="shared" si="61"/>
        <v>69</v>
      </c>
      <c r="Q73" s="2"/>
    </row>
    <row r="74" spans="2:17" s="11" customFormat="1" ht="31.5" customHeight="1">
      <c r="B74" s="61"/>
      <c r="C74" s="54"/>
      <c r="D74" s="15" t="s">
        <v>111</v>
      </c>
      <c r="E74" s="15"/>
      <c r="F74" s="4">
        <v>1</v>
      </c>
      <c r="G74" s="4" t="s">
        <v>4</v>
      </c>
      <c r="H74" s="115"/>
      <c r="I74" s="10">
        <f t="shared" si="62"/>
        <v>0</v>
      </c>
      <c r="J74" s="18">
        <f t="shared" si="63"/>
        <v>0</v>
      </c>
      <c r="K74" s="27">
        <f t="shared" si="55"/>
        <v>2.1572064176890926</v>
      </c>
      <c r="L74" s="28">
        <f t="shared" si="64"/>
        <v>0</v>
      </c>
      <c r="M74" s="35">
        <f t="shared" si="65"/>
        <v>0</v>
      </c>
      <c r="N74" s="24" t="e">
        <f t="shared" si="24"/>
        <v>#DIV/0!</v>
      </c>
      <c r="O74" s="20">
        <v>1</v>
      </c>
      <c r="P74" s="60">
        <f t="shared" si="61"/>
        <v>70</v>
      </c>
    </row>
    <row r="75" spans="2:17" ht="31.5" customHeight="1">
      <c r="B75" s="59"/>
      <c r="C75" s="16" t="s">
        <v>6</v>
      </c>
      <c r="D75" s="14" t="s">
        <v>39</v>
      </c>
      <c r="E75" s="14"/>
      <c r="F75" s="1">
        <v>1</v>
      </c>
      <c r="G75" s="1" t="s">
        <v>31</v>
      </c>
      <c r="H75" s="116"/>
      <c r="I75" s="9">
        <f>INT(F75*H75)</f>
        <v>0</v>
      </c>
      <c r="J75" s="18">
        <f t="shared" ref="J75:J82" si="66">SUM(I75)</f>
        <v>0</v>
      </c>
      <c r="K75" s="27">
        <f t="shared" si="55"/>
        <v>2.1572064176890926</v>
      </c>
      <c r="L75" s="28">
        <f t="shared" ref="L75" si="67">INT(J75*K75)</f>
        <v>0</v>
      </c>
      <c r="M75" s="35">
        <f t="shared" ref="M75:M82" si="68">L75</f>
        <v>0</v>
      </c>
      <c r="N75" s="24" t="e">
        <f t="shared" si="24"/>
        <v>#DIV/0!</v>
      </c>
      <c r="O75" s="20">
        <v>1</v>
      </c>
      <c r="P75" s="60">
        <f t="shared" si="61"/>
        <v>71</v>
      </c>
      <c r="Q75" s="2"/>
    </row>
    <row r="76" spans="2:17" ht="31.5" customHeight="1">
      <c r="B76" s="59" t="s">
        <v>139</v>
      </c>
      <c r="C76" s="21" t="s">
        <v>140</v>
      </c>
      <c r="D76" s="14" t="s">
        <v>164</v>
      </c>
      <c r="E76" s="14" t="s">
        <v>141</v>
      </c>
      <c r="F76" s="34">
        <v>1</v>
      </c>
      <c r="G76" s="34" t="s">
        <v>20</v>
      </c>
      <c r="H76" s="116"/>
      <c r="I76" s="9">
        <f t="shared" ref="I76" si="69">INT(F76*H76)</f>
        <v>0</v>
      </c>
      <c r="J76" s="18">
        <f t="shared" si="66"/>
        <v>0</v>
      </c>
      <c r="K76" s="27">
        <f t="shared" si="55"/>
        <v>2.1572064176890926</v>
      </c>
      <c r="L76" s="28">
        <f t="shared" ref="L76" si="70">INT(J76*K76)</f>
        <v>0</v>
      </c>
      <c r="M76" s="35">
        <f t="shared" si="68"/>
        <v>0</v>
      </c>
      <c r="N76" s="24" t="e">
        <f t="shared" si="24"/>
        <v>#DIV/0!</v>
      </c>
      <c r="O76" s="20">
        <v>0.1</v>
      </c>
      <c r="P76" s="60">
        <f t="shared" si="61"/>
        <v>72</v>
      </c>
      <c r="Q76" s="2"/>
    </row>
    <row r="77" spans="2:17" ht="31.5" customHeight="1">
      <c r="B77" s="59"/>
      <c r="C77" s="21"/>
      <c r="D77" s="14" t="s">
        <v>142</v>
      </c>
      <c r="E77" s="14" t="s">
        <v>141</v>
      </c>
      <c r="F77" s="34">
        <v>1</v>
      </c>
      <c r="G77" s="34" t="s">
        <v>20</v>
      </c>
      <c r="H77" s="116"/>
      <c r="I77" s="9">
        <f t="shared" ref="I77" si="71">INT(F77*H77)</f>
        <v>0</v>
      </c>
      <c r="J77" s="18">
        <f t="shared" si="66"/>
        <v>0</v>
      </c>
      <c r="K77" s="27">
        <f t="shared" si="55"/>
        <v>2.1572064176890926</v>
      </c>
      <c r="L77" s="28">
        <f t="shared" ref="L77" si="72">INT(J77*K77)</f>
        <v>0</v>
      </c>
      <c r="M77" s="35">
        <f t="shared" si="68"/>
        <v>0</v>
      </c>
      <c r="N77" s="24" t="e">
        <f t="shared" si="24"/>
        <v>#DIV/0!</v>
      </c>
      <c r="O77" s="20">
        <v>0.1</v>
      </c>
      <c r="P77" s="60">
        <f t="shared" si="61"/>
        <v>73</v>
      </c>
      <c r="Q77" s="2"/>
    </row>
    <row r="78" spans="2:17" ht="31.5" customHeight="1">
      <c r="B78" s="59"/>
      <c r="C78" s="21"/>
      <c r="D78" s="14" t="s">
        <v>165</v>
      </c>
      <c r="E78" s="14" t="s">
        <v>141</v>
      </c>
      <c r="F78" s="34">
        <v>1</v>
      </c>
      <c r="G78" s="34" t="s">
        <v>20</v>
      </c>
      <c r="H78" s="116"/>
      <c r="I78" s="9">
        <f t="shared" ref="I78" si="73">INT(F78*H78)</f>
        <v>0</v>
      </c>
      <c r="J78" s="18">
        <f t="shared" si="66"/>
        <v>0</v>
      </c>
      <c r="K78" s="27">
        <f t="shared" si="55"/>
        <v>2.1572064176890926</v>
      </c>
      <c r="L78" s="28">
        <f t="shared" ref="L78" si="74">INT(J78*K78)</f>
        <v>0</v>
      </c>
      <c r="M78" s="35">
        <f t="shared" si="68"/>
        <v>0</v>
      </c>
      <c r="N78" s="24" t="e">
        <f t="shared" si="24"/>
        <v>#DIV/0!</v>
      </c>
      <c r="O78" s="20">
        <v>0.1</v>
      </c>
      <c r="P78" s="60">
        <f t="shared" si="61"/>
        <v>74</v>
      </c>
      <c r="Q78" s="2"/>
    </row>
    <row r="79" spans="2:17" ht="31.5" customHeight="1">
      <c r="B79" s="59"/>
      <c r="C79" s="21"/>
      <c r="D79" s="14" t="s">
        <v>166</v>
      </c>
      <c r="E79" s="14" t="s">
        <v>141</v>
      </c>
      <c r="F79" s="34">
        <v>1</v>
      </c>
      <c r="G79" s="34" t="s">
        <v>20</v>
      </c>
      <c r="H79" s="116"/>
      <c r="I79" s="9">
        <f t="shared" ref="I79" si="75">INT(F79*H79)</f>
        <v>0</v>
      </c>
      <c r="J79" s="18">
        <f t="shared" si="66"/>
        <v>0</v>
      </c>
      <c r="K79" s="27">
        <f t="shared" si="55"/>
        <v>2.1572064176890926</v>
      </c>
      <c r="L79" s="28">
        <f t="shared" ref="L79" si="76">INT(J79*K79)</f>
        <v>0</v>
      </c>
      <c r="M79" s="35">
        <f t="shared" si="68"/>
        <v>0</v>
      </c>
      <c r="N79" s="24" t="e">
        <f t="shared" si="24"/>
        <v>#DIV/0!</v>
      </c>
      <c r="O79" s="20">
        <v>0.1</v>
      </c>
      <c r="P79" s="60">
        <f t="shared" si="61"/>
        <v>75</v>
      </c>
      <c r="Q79" s="2"/>
    </row>
    <row r="80" spans="2:17" ht="31.5" customHeight="1">
      <c r="B80" s="59"/>
      <c r="C80" s="21"/>
      <c r="D80" s="14" t="s">
        <v>167</v>
      </c>
      <c r="E80" s="14" t="s">
        <v>141</v>
      </c>
      <c r="F80" s="34">
        <v>1</v>
      </c>
      <c r="G80" s="34" t="s">
        <v>20</v>
      </c>
      <c r="H80" s="116"/>
      <c r="I80" s="9">
        <f t="shared" ref="I80" si="77">INT(F80*H80)</f>
        <v>0</v>
      </c>
      <c r="J80" s="18">
        <f t="shared" si="66"/>
        <v>0</v>
      </c>
      <c r="K80" s="27">
        <f t="shared" si="55"/>
        <v>2.1572064176890926</v>
      </c>
      <c r="L80" s="28">
        <f t="shared" ref="L80" si="78">INT(J80*K80)</f>
        <v>0</v>
      </c>
      <c r="M80" s="35">
        <f t="shared" si="68"/>
        <v>0</v>
      </c>
      <c r="N80" s="24" t="e">
        <f t="shared" si="24"/>
        <v>#DIV/0!</v>
      </c>
      <c r="O80" s="20">
        <v>0.1</v>
      </c>
      <c r="P80" s="60">
        <f t="shared" si="61"/>
        <v>76</v>
      </c>
      <c r="Q80" s="2"/>
    </row>
    <row r="81" spans="1:17" ht="31.5" customHeight="1">
      <c r="B81" s="59"/>
      <c r="C81" s="21"/>
      <c r="D81" s="14" t="s">
        <v>168</v>
      </c>
      <c r="E81" s="14" t="s">
        <v>141</v>
      </c>
      <c r="F81" s="34">
        <v>1</v>
      </c>
      <c r="G81" s="34" t="s">
        <v>20</v>
      </c>
      <c r="H81" s="116"/>
      <c r="I81" s="9">
        <f t="shared" ref="I81" si="79">INT(F81*H81)</f>
        <v>0</v>
      </c>
      <c r="J81" s="18">
        <f t="shared" si="66"/>
        <v>0</v>
      </c>
      <c r="K81" s="27">
        <f t="shared" si="55"/>
        <v>2.1572064176890926</v>
      </c>
      <c r="L81" s="28">
        <f t="shared" ref="L81" si="80">INT(J81*K81)</f>
        <v>0</v>
      </c>
      <c r="M81" s="35">
        <f t="shared" si="68"/>
        <v>0</v>
      </c>
      <c r="N81" s="24" t="e">
        <f t="shared" si="24"/>
        <v>#DIV/0!</v>
      </c>
      <c r="O81" s="20">
        <v>0.1</v>
      </c>
      <c r="P81" s="60">
        <f t="shared" si="61"/>
        <v>77</v>
      </c>
      <c r="Q81" s="2"/>
    </row>
    <row r="82" spans="1:17" ht="31.5" customHeight="1">
      <c r="B82" s="59"/>
      <c r="C82" s="21"/>
      <c r="D82" s="14" t="s">
        <v>169</v>
      </c>
      <c r="E82" s="14" t="s">
        <v>141</v>
      </c>
      <c r="F82" s="34">
        <v>1</v>
      </c>
      <c r="G82" s="34" t="s">
        <v>20</v>
      </c>
      <c r="H82" s="116"/>
      <c r="I82" s="9">
        <f t="shared" ref="I82" si="81">INT(F82*H82)</f>
        <v>0</v>
      </c>
      <c r="J82" s="18">
        <f t="shared" si="66"/>
        <v>0</v>
      </c>
      <c r="K82" s="27">
        <f t="shared" si="55"/>
        <v>2.1572064176890926</v>
      </c>
      <c r="L82" s="28">
        <f t="shared" ref="L82" si="82">INT(J82*K82)</f>
        <v>0</v>
      </c>
      <c r="M82" s="35">
        <f t="shared" si="68"/>
        <v>0</v>
      </c>
      <c r="N82" s="24" t="e">
        <f t="shared" si="24"/>
        <v>#DIV/0!</v>
      </c>
      <c r="O82" s="20">
        <v>0.1</v>
      </c>
      <c r="P82" s="60">
        <f t="shared" si="61"/>
        <v>78</v>
      </c>
      <c r="Q82" s="2"/>
    </row>
    <row r="83" spans="1:17" s="11" customFormat="1" ht="31.5" customHeight="1">
      <c r="A83" s="53"/>
      <c r="B83" s="63"/>
      <c r="C83" s="56" t="s">
        <v>7</v>
      </c>
      <c r="D83" s="15" t="s">
        <v>40</v>
      </c>
      <c r="E83" s="15" t="s">
        <v>170</v>
      </c>
      <c r="F83" s="4">
        <v>1</v>
      </c>
      <c r="G83" s="4" t="s">
        <v>8</v>
      </c>
      <c r="H83" s="115"/>
      <c r="I83" s="10">
        <f t="shared" si="6"/>
        <v>0</v>
      </c>
      <c r="J83" s="18">
        <f>SUM(I83:I83)</f>
        <v>0</v>
      </c>
      <c r="K83" s="27">
        <f t="shared" si="55"/>
        <v>2.1572064176890926</v>
      </c>
      <c r="L83" s="28">
        <f t="shared" ref="L83:L93" si="83">INT(J83*K83)</f>
        <v>0</v>
      </c>
      <c r="M83" s="35">
        <f t="shared" ref="M83:M93" si="84">L83</f>
        <v>0</v>
      </c>
      <c r="N83" s="24" t="e">
        <f t="shared" si="24"/>
        <v>#DIV/0!</v>
      </c>
      <c r="O83" s="20">
        <v>1</v>
      </c>
      <c r="P83" s="60">
        <f t="shared" si="61"/>
        <v>79</v>
      </c>
      <c r="Q83" s="2"/>
    </row>
    <row r="84" spans="1:17" s="11" customFormat="1" ht="31.5" customHeight="1">
      <c r="B84" s="61" t="s">
        <v>123</v>
      </c>
      <c r="C84" s="54" t="s">
        <v>19</v>
      </c>
      <c r="D84" s="15" t="s">
        <v>52</v>
      </c>
      <c r="E84" s="15" t="s">
        <v>133</v>
      </c>
      <c r="F84" s="4">
        <v>1</v>
      </c>
      <c r="G84" s="4" t="s">
        <v>24</v>
      </c>
      <c r="H84" s="115"/>
      <c r="I84" s="10">
        <f t="shared" si="6"/>
        <v>0</v>
      </c>
      <c r="J84" s="18">
        <f t="shared" ref="J84:J95" si="85">SUM(I84)</f>
        <v>0</v>
      </c>
      <c r="K84" s="27">
        <f t="shared" si="55"/>
        <v>2.1572064176890926</v>
      </c>
      <c r="L84" s="28">
        <f t="shared" si="83"/>
        <v>0</v>
      </c>
      <c r="M84" s="35">
        <f t="shared" si="84"/>
        <v>0</v>
      </c>
      <c r="N84" s="24" t="e">
        <f t="shared" si="24"/>
        <v>#DIV/0!</v>
      </c>
      <c r="O84" s="39">
        <v>0.01</v>
      </c>
      <c r="P84" s="60">
        <f t="shared" si="61"/>
        <v>80</v>
      </c>
    </row>
    <row r="85" spans="1:17" s="11" customFormat="1" ht="31.5" customHeight="1">
      <c r="B85" s="61"/>
      <c r="C85" s="54"/>
      <c r="D85" s="15" t="s">
        <v>53</v>
      </c>
      <c r="E85" s="15" t="s">
        <v>133</v>
      </c>
      <c r="F85" s="4">
        <v>1</v>
      </c>
      <c r="G85" s="4" t="s">
        <v>24</v>
      </c>
      <c r="H85" s="115"/>
      <c r="I85" s="10">
        <f t="shared" ref="I85:I86" si="86">INT(F85*H85)</f>
        <v>0</v>
      </c>
      <c r="J85" s="18">
        <f t="shared" si="85"/>
        <v>0</v>
      </c>
      <c r="K85" s="27">
        <f t="shared" si="55"/>
        <v>2.1572064176890926</v>
      </c>
      <c r="L85" s="28">
        <f t="shared" si="83"/>
        <v>0</v>
      </c>
      <c r="M85" s="35">
        <f t="shared" si="84"/>
        <v>0</v>
      </c>
      <c r="N85" s="24" t="e">
        <f t="shared" si="24"/>
        <v>#DIV/0!</v>
      </c>
      <c r="O85" s="39">
        <v>0.01</v>
      </c>
      <c r="P85" s="60">
        <f t="shared" si="61"/>
        <v>81</v>
      </c>
    </row>
    <row r="86" spans="1:17" s="11" customFormat="1" ht="31.5" customHeight="1">
      <c r="B86" s="61"/>
      <c r="C86" s="54"/>
      <c r="D86" s="15" t="s">
        <v>131</v>
      </c>
      <c r="E86" s="15" t="s">
        <v>133</v>
      </c>
      <c r="F86" s="4">
        <v>1</v>
      </c>
      <c r="G86" s="4" t="s">
        <v>24</v>
      </c>
      <c r="H86" s="115"/>
      <c r="I86" s="10">
        <f t="shared" si="86"/>
        <v>0</v>
      </c>
      <c r="J86" s="18">
        <f t="shared" si="85"/>
        <v>0</v>
      </c>
      <c r="K86" s="27">
        <f t="shared" si="55"/>
        <v>2.1572064176890926</v>
      </c>
      <c r="L86" s="28">
        <f t="shared" si="83"/>
        <v>0</v>
      </c>
      <c r="M86" s="35">
        <f t="shared" si="84"/>
        <v>0</v>
      </c>
      <c r="N86" s="24" t="e">
        <f t="shared" si="24"/>
        <v>#DIV/0!</v>
      </c>
      <c r="O86" s="39">
        <v>0.01</v>
      </c>
      <c r="P86" s="60">
        <f t="shared" si="61"/>
        <v>82</v>
      </c>
    </row>
    <row r="87" spans="1:17" s="11" customFormat="1" ht="31.5" customHeight="1">
      <c r="B87" s="61"/>
      <c r="C87" s="54"/>
      <c r="D87" s="15" t="s">
        <v>132</v>
      </c>
      <c r="E87" s="15" t="s">
        <v>133</v>
      </c>
      <c r="F87" s="4">
        <v>1</v>
      </c>
      <c r="G87" s="4" t="s">
        <v>24</v>
      </c>
      <c r="H87" s="115"/>
      <c r="I87" s="10">
        <f t="shared" ref="I87" si="87">INT(F87*H87)</f>
        <v>0</v>
      </c>
      <c r="J87" s="18">
        <f t="shared" si="85"/>
        <v>0</v>
      </c>
      <c r="K87" s="27">
        <f t="shared" si="55"/>
        <v>2.1572064176890926</v>
      </c>
      <c r="L87" s="28">
        <f t="shared" si="83"/>
        <v>0</v>
      </c>
      <c r="M87" s="35">
        <f t="shared" si="84"/>
        <v>0</v>
      </c>
      <c r="N87" s="24" t="e">
        <f t="shared" si="24"/>
        <v>#DIV/0!</v>
      </c>
      <c r="O87" s="39">
        <v>0.01</v>
      </c>
      <c r="P87" s="60">
        <f t="shared" si="61"/>
        <v>83</v>
      </c>
    </row>
    <row r="88" spans="1:17" ht="42" customHeight="1">
      <c r="B88" s="59"/>
      <c r="C88" s="16" t="s">
        <v>9</v>
      </c>
      <c r="D88" s="14" t="s">
        <v>41</v>
      </c>
      <c r="E88" s="14"/>
      <c r="F88" s="1">
        <v>1</v>
      </c>
      <c r="G88" s="1" t="s">
        <v>20</v>
      </c>
      <c r="H88" s="117"/>
      <c r="I88" s="9">
        <f>INT(F88*H88)</f>
        <v>0</v>
      </c>
      <c r="J88" s="18">
        <f t="shared" si="85"/>
        <v>0</v>
      </c>
      <c r="K88" s="27">
        <f t="shared" si="55"/>
        <v>2.1572064176890926</v>
      </c>
      <c r="L88" s="28">
        <f t="shared" si="83"/>
        <v>0</v>
      </c>
      <c r="M88" s="35">
        <f t="shared" si="84"/>
        <v>0</v>
      </c>
      <c r="N88" s="24" t="e">
        <f t="shared" si="24"/>
        <v>#DIV/0!</v>
      </c>
      <c r="O88" s="20">
        <v>0.1</v>
      </c>
      <c r="P88" s="60">
        <f t="shared" si="61"/>
        <v>84</v>
      </c>
      <c r="Q88" s="11"/>
    </row>
    <row r="89" spans="1:17" ht="37.5" customHeight="1">
      <c r="B89" s="64"/>
      <c r="C89" s="16"/>
      <c r="D89" s="14" t="s">
        <v>130</v>
      </c>
      <c r="E89" s="14"/>
      <c r="F89" s="3">
        <v>1</v>
      </c>
      <c r="G89" s="3" t="s">
        <v>10</v>
      </c>
      <c r="H89" s="116"/>
      <c r="I89" s="9">
        <f t="shared" si="6"/>
        <v>0</v>
      </c>
      <c r="J89" s="18">
        <f t="shared" si="85"/>
        <v>0</v>
      </c>
      <c r="K89" s="27">
        <f t="shared" si="55"/>
        <v>2.1572064176890926</v>
      </c>
      <c r="L89" s="28">
        <f t="shared" si="83"/>
        <v>0</v>
      </c>
      <c r="M89" s="35">
        <f t="shared" si="84"/>
        <v>0</v>
      </c>
      <c r="N89" s="24" t="e">
        <f t="shared" si="24"/>
        <v>#DIV/0!</v>
      </c>
      <c r="O89" s="20">
        <v>0.1</v>
      </c>
      <c r="P89" s="60">
        <f t="shared" si="61"/>
        <v>85</v>
      </c>
      <c r="Q89" s="2"/>
    </row>
    <row r="90" spans="1:17" ht="37.5" customHeight="1">
      <c r="B90" s="64"/>
      <c r="C90" s="16"/>
      <c r="D90" s="14" t="s">
        <v>134</v>
      </c>
      <c r="E90" s="14" t="s">
        <v>135</v>
      </c>
      <c r="F90" s="3">
        <v>1</v>
      </c>
      <c r="G90" s="3" t="s">
        <v>10</v>
      </c>
      <c r="H90" s="116"/>
      <c r="I90" s="9">
        <f t="shared" ref="I90" si="88">INT(F90*H90)</f>
        <v>0</v>
      </c>
      <c r="J90" s="18">
        <f t="shared" si="85"/>
        <v>0</v>
      </c>
      <c r="K90" s="27">
        <f t="shared" si="55"/>
        <v>2.1572064176890926</v>
      </c>
      <c r="L90" s="28">
        <f t="shared" si="83"/>
        <v>0</v>
      </c>
      <c r="M90" s="35">
        <f t="shared" si="84"/>
        <v>0</v>
      </c>
      <c r="N90" s="24" t="e">
        <f t="shared" si="24"/>
        <v>#DIV/0!</v>
      </c>
      <c r="O90" s="20">
        <v>0.1</v>
      </c>
      <c r="P90" s="60">
        <f t="shared" si="61"/>
        <v>86</v>
      </c>
      <c r="Q90" s="2"/>
    </row>
    <row r="91" spans="1:17" ht="37.5" customHeight="1">
      <c r="B91" s="64"/>
      <c r="C91" s="16"/>
      <c r="D91" s="14" t="s">
        <v>134</v>
      </c>
      <c r="E91" s="14" t="s">
        <v>136</v>
      </c>
      <c r="F91" s="3">
        <v>1</v>
      </c>
      <c r="G91" s="3" t="s">
        <v>10</v>
      </c>
      <c r="H91" s="116"/>
      <c r="I91" s="9">
        <f t="shared" ref="I91" si="89">INT(F91*H91)</f>
        <v>0</v>
      </c>
      <c r="J91" s="18">
        <f t="shared" si="85"/>
        <v>0</v>
      </c>
      <c r="K91" s="27">
        <f t="shared" si="55"/>
        <v>2.1572064176890926</v>
      </c>
      <c r="L91" s="28">
        <f t="shared" si="83"/>
        <v>0</v>
      </c>
      <c r="M91" s="35">
        <f t="shared" si="84"/>
        <v>0</v>
      </c>
      <c r="N91" s="24" t="e">
        <f t="shared" si="24"/>
        <v>#DIV/0!</v>
      </c>
      <c r="O91" s="20">
        <v>0.1</v>
      </c>
      <c r="P91" s="60">
        <f t="shared" si="61"/>
        <v>87</v>
      </c>
      <c r="Q91" s="2"/>
    </row>
    <row r="92" spans="1:17" ht="37.5" customHeight="1">
      <c r="B92" s="64"/>
      <c r="C92" s="16"/>
      <c r="D92" s="14" t="s">
        <v>134</v>
      </c>
      <c r="E92" s="14" t="s">
        <v>137</v>
      </c>
      <c r="F92" s="3">
        <v>1</v>
      </c>
      <c r="G92" s="3" t="s">
        <v>10</v>
      </c>
      <c r="H92" s="116"/>
      <c r="I92" s="9">
        <f t="shared" ref="I92" si="90">INT(F92*H92)</f>
        <v>0</v>
      </c>
      <c r="J92" s="18">
        <f t="shared" si="85"/>
        <v>0</v>
      </c>
      <c r="K92" s="27">
        <f t="shared" si="55"/>
        <v>2.1572064176890926</v>
      </c>
      <c r="L92" s="28">
        <f t="shared" si="83"/>
        <v>0</v>
      </c>
      <c r="M92" s="35">
        <f t="shared" si="84"/>
        <v>0</v>
      </c>
      <c r="N92" s="24" t="e">
        <f t="shared" si="24"/>
        <v>#DIV/0!</v>
      </c>
      <c r="O92" s="20">
        <v>0.1</v>
      </c>
      <c r="P92" s="60">
        <f t="shared" si="61"/>
        <v>88</v>
      </c>
      <c r="Q92" s="2"/>
    </row>
    <row r="93" spans="1:17" ht="37.5" customHeight="1">
      <c r="B93" s="64"/>
      <c r="C93" s="16"/>
      <c r="D93" s="14" t="s">
        <v>134</v>
      </c>
      <c r="E93" s="14" t="s">
        <v>138</v>
      </c>
      <c r="F93" s="3">
        <v>1</v>
      </c>
      <c r="G93" s="3" t="s">
        <v>10</v>
      </c>
      <c r="H93" s="116"/>
      <c r="I93" s="9">
        <f t="shared" ref="I93" si="91">INT(F93*H93)</f>
        <v>0</v>
      </c>
      <c r="J93" s="18">
        <f t="shared" si="85"/>
        <v>0</v>
      </c>
      <c r="K93" s="27">
        <f t="shared" si="55"/>
        <v>2.1572064176890926</v>
      </c>
      <c r="L93" s="28">
        <f t="shared" si="83"/>
        <v>0</v>
      </c>
      <c r="M93" s="35">
        <f t="shared" si="84"/>
        <v>0</v>
      </c>
      <c r="N93" s="24" t="e">
        <f t="shared" si="24"/>
        <v>#DIV/0!</v>
      </c>
      <c r="O93" s="20">
        <v>0.1</v>
      </c>
      <c r="P93" s="60">
        <f t="shared" si="61"/>
        <v>89</v>
      </c>
      <c r="Q93" s="2"/>
    </row>
    <row r="94" spans="1:17" ht="42" customHeight="1">
      <c r="B94" s="59"/>
      <c r="C94" s="16" t="s">
        <v>179</v>
      </c>
      <c r="D94" s="14" t="s">
        <v>180</v>
      </c>
      <c r="E94" s="14"/>
      <c r="F94" s="1">
        <v>1</v>
      </c>
      <c r="G94" s="3" t="s">
        <v>10</v>
      </c>
      <c r="H94" s="117"/>
      <c r="I94" s="9">
        <f>INT(F94*H94)</f>
        <v>0</v>
      </c>
      <c r="J94" s="18">
        <f t="shared" ref="J94" si="92">SUM(I94)</f>
        <v>0</v>
      </c>
      <c r="K94" s="27">
        <f t="shared" si="55"/>
        <v>2.1572064176890926</v>
      </c>
      <c r="L94" s="28">
        <f t="shared" ref="L94" si="93">INT(J94*K94)</f>
        <v>0</v>
      </c>
      <c r="M94" s="35">
        <f t="shared" ref="M94" si="94">L94</f>
        <v>0</v>
      </c>
      <c r="N94" s="24" t="e">
        <f t="shared" si="24"/>
        <v>#DIV/0!</v>
      </c>
      <c r="O94" s="20">
        <v>0.1</v>
      </c>
      <c r="P94" s="60">
        <f t="shared" si="61"/>
        <v>90</v>
      </c>
      <c r="Q94" s="11"/>
    </row>
    <row r="95" spans="1:17" s="11" customFormat="1" ht="38.25" customHeight="1">
      <c r="B95" s="65" t="s">
        <v>124</v>
      </c>
      <c r="C95" s="4" t="s">
        <v>26</v>
      </c>
      <c r="D95" s="15" t="s">
        <v>117</v>
      </c>
      <c r="E95" s="15"/>
      <c r="F95" s="4">
        <v>1</v>
      </c>
      <c r="G95" s="4" t="s">
        <v>10</v>
      </c>
      <c r="H95" s="118"/>
      <c r="I95" s="10">
        <f t="shared" ref="I95" si="95">INT(F95*H95)</f>
        <v>0</v>
      </c>
      <c r="J95" s="18">
        <f t="shared" si="85"/>
        <v>0</v>
      </c>
      <c r="K95" s="27">
        <f t="shared" si="55"/>
        <v>2.1572064176890926</v>
      </c>
      <c r="L95" s="28">
        <f t="shared" ref="L95" si="96">INT(J95*K95)</f>
        <v>0</v>
      </c>
      <c r="M95" s="35">
        <f t="shared" ref="M95" si="97">L95</f>
        <v>0</v>
      </c>
      <c r="N95" s="24" t="e">
        <f t="shared" si="24"/>
        <v>#DIV/0!</v>
      </c>
      <c r="O95" s="20">
        <v>0.1</v>
      </c>
      <c r="P95" s="60">
        <f t="shared" si="61"/>
        <v>91</v>
      </c>
    </row>
    <row r="96" spans="1:17" s="11" customFormat="1" ht="31.5" customHeight="1">
      <c r="B96" s="65"/>
      <c r="C96" s="4"/>
      <c r="D96" s="33" t="s">
        <v>112</v>
      </c>
      <c r="E96" s="33"/>
      <c r="F96" s="4">
        <v>1</v>
      </c>
      <c r="G96" s="4" t="s">
        <v>10</v>
      </c>
      <c r="H96" s="115"/>
      <c r="I96" s="10">
        <f t="shared" ref="I96" si="98">INT(F96*H96)</f>
        <v>0</v>
      </c>
      <c r="J96" s="18">
        <f t="shared" ref="J96" si="99">SUM(I96)</f>
        <v>0</v>
      </c>
      <c r="K96" s="27">
        <f t="shared" si="55"/>
        <v>2.1572064176890926</v>
      </c>
      <c r="L96" s="28">
        <f t="shared" ref="L96" si="100">INT(J96*K96)</f>
        <v>0</v>
      </c>
      <c r="M96" s="35">
        <f t="shared" ref="M96" si="101">L96</f>
        <v>0</v>
      </c>
      <c r="N96" s="24" t="e">
        <f t="shared" si="24"/>
        <v>#DIV/0!</v>
      </c>
      <c r="O96" s="20">
        <v>0.1</v>
      </c>
      <c r="P96" s="60">
        <f t="shared" si="61"/>
        <v>92</v>
      </c>
      <c r="Q96" s="2"/>
    </row>
    <row r="97" spans="2:17" s="11" customFormat="1" ht="31.5" customHeight="1">
      <c r="B97" s="65"/>
      <c r="C97" s="4"/>
      <c r="D97" s="33" t="s">
        <v>114</v>
      </c>
      <c r="E97" s="33"/>
      <c r="F97" s="4">
        <v>1</v>
      </c>
      <c r="G97" s="4" t="s">
        <v>10</v>
      </c>
      <c r="H97" s="115"/>
      <c r="I97" s="10">
        <f t="shared" ref="I97:I120" si="102">INT(F97*H97)</f>
        <v>0</v>
      </c>
      <c r="J97" s="18">
        <f t="shared" ref="J97:J127" si="103">SUM(I97)</f>
        <v>0</v>
      </c>
      <c r="K97" s="27">
        <f t="shared" si="55"/>
        <v>2.1572064176890926</v>
      </c>
      <c r="L97" s="28">
        <f t="shared" ref="L97:L127" si="104">INT(J97*K97)</f>
        <v>0</v>
      </c>
      <c r="M97" s="35">
        <f t="shared" ref="M97:M100" si="105">L97</f>
        <v>0</v>
      </c>
      <c r="N97" s="24" t="e">
        <f t="shared" si="24"/>
        <v>#DIV/0!</v>
      </c>
      <c r="O97" s="20">
        <v>0.1</v>
      </c>
      <c r="P97" s="60">
        <f t="shared" si="61"/>
        <v>93</v>
      </c>
      <c r="Q97" s="2"/>
    </row>
    <row r="98" spans="2:17" s="11" customFormat="1" ht="31.5" customHeight="1">
      <c r="B98" s="65"/>
      <c r="C98" s="4"/>
      <c r="D98" s="33" t="s">
        <v>113</v>
      </c>
      <c r="E98" s="33"/>
      <c r="F98" s="4">
        <v>1</v>
      </c>
      <c r="G98" s="4" t="s">
        <v>10</v>
      </c>
      <c r="H98" s="115"/>
      <c r="I98" s="10">
        <f t="shared" ref="I98" si="106">INT(F98*H98)</f>
        <v>0</v>
      </c>
      <c r="J98" s="18">
        <f t="shared" ref="J98" si="107">SUM(I98)</f>
        <v>0</v>
      </c>
      <c r="K98" s="27">
        <f t="shared" si="55"/>
        <v>2.1572064176890926</v>
      </c>
      <c r="L98" s="28">
        <f t="shared" ref="L98" si="108">INT(J98*K98)</f>
        <v>0</v>
      </c>
      <c r="M98" s="35">
        <f t="shared" si="105"/>
        <v>0</v>
      </c>
      <c r="N98" s="24" t="e">
        <f t="shared" si="24"/>
        <v>#DIV/0!</v>
      </c>
      <c r="O98" s="20">
        <v>0.1</v>
      </c>
      <c r="P98" s="60">
        <f t="shared" si="61"/>
        <v>94</v>
      </c>
    </row>
    <row r="99" spans="2:17" s="11" customFormat="1" ht="31.5" customHeight="1">
      <c r="B99" s="65"/>
      <c r="C99" s="4"/>
      <c r="D99" s="33" t="s">
        <v>115</v>
      </c>
      <c r="E99" s="33"/>
      <c r="F99" s="4">
        <v>1</v>
      </c>
      <c r="G99" s="4" t="s">
        <v>10</v>
      </c>
      <c r="H99" s="115"/>
      <c r="I99" s="10">
        <f t="shared" si="102"/>
        <v>0</v>
      </c>
      <c r="J99" s="18">
        <f t="shared" si="103"/>
        <v>0</v>
      </c>
      <c r="K99" s="27">
        <f t="shared" si="55"/>
        <v>2.1572064176890926</v>
      </c>
      <c r="L99" s="28">
        <f t="shared" si="104"/>
        <v>0</v>
      </c>
      <c r="M99" s="35">
        <f t="shared" si="105"/>
        <v>0</v>
      </c>
      <c r="N99" s="24" t="e">
        <f t="shared" si="24"/>
        <v>#DIV/0!</v>
      </c>
      <c r="O99" s="20">
        <v>0.1</v>
      </c>
      <c r="P99" s="60">
        <f t="shared" si="61"/>
        <v>95</v>
      </c>
      <c r="Q99" s="2"/>
    </row>
    <row r="100" spans="2:17" s="11" customFormat="1" ht="31.5" customHeight="1">
      <c r="B100" s="65"/>
      <c r="C100" s="4"/>
      <c r="D100" s="33" t="s">
        <v>116</v>
      </c>
      <c r="E100" s="33"/>
      <c r="F100" s="4">
        <v>1</v>
      </c>
      <c r="G100" s="4" t="s">
        <v>10</v>
      </c>
      <c r="H100" s="115"/>
      <c r="I100" s="10">
        <f t="shared" si="102"/>
        <v>0</v>
      </c>
      <c r="J100" s="18">
        <f t="shared" si="103"/>
        <v>0</v>
      </c>
      <c r="K100" s="27">
        <f t="shared" si="55"/>
        <v>2.1572064176890926</v>
      </c>
      <c r="L100" s="28">
        <f t="shared" si="104"/>
        <v>0</v>
      </c>
      <c r="M100" s="35">
        <f t="shared" si="105"/>
        <v>0</v>
      </c>
      <c r="N100" s="24" t="e">
        <f t="shared" si="24"/>
        <v>#DIV/0!</v>
      </c>
      <c r="O100" s="20">
        <v>0.1</v>
      </c>
      <c r="P100" s="60">
        <f t="shared" si="61"/>
        <v>96</v>
      </c>
    </row>
    <row r="101" spans="2:17" s="11" customFormat="1" ht="31.5" customHeight="1">
      <c r="B101" s="65"/>
      <c r="C101" s="4" t="s">
        <v>27</v>
      </c>
      <c r="D101" s="15" t="s">
        <v>125</v>
      </c>
      <c r="E101" s="15"/>
      <c r="F101" s="4">
        <v>1</v>
      </c>
      <c r="G101" s="4" t="s">
        <v>10</v>
      </c>
      <c r="H101" s="118"/>
      <c r="I101" s="10">
        <f t="shared" si="102"/>
        <v>0</v>
      </c>
      <c r="J101" s="18">
        <f t="shared" si="103"/>
        <v>0</v>
      </c>
      <c r="K101" s="27">
        <f t="shared" ref="K101:K136" si="109">$I$156</f>
        <v>2.1572064176890926</v>
      </c>
      <c r="L101" s="28">
        <f t="shared" si="104"/>
        <v>0</v>
      </c>
      <c r="M101" s="35">
        <f t="shared" ref="M101:M131" si="110">L101</f>
        <v>0</v>
      </c>
      <c r="N101" s="24" t="e">
        <f t="shared" si="24"/>
        <v>#DIV/0!</v>
      </c>
      <c r="O101" s="20">
        <v>0.1</v>
      </c>
      <c r="P101" s="60">
        <f t="shared" si="61"/>
        <v>97</v>
      </c>
      <c r="Q101" s="2"/>
    </row>
    <row r="102" spans="2:17" s="11" customFormat="1" ht="31.5" customHeight="1">
      <c r="B102" s="65"/>
      <c r="C102" s="4"/>
      <c r="D102" s="15" t="s">
        <v>154</v>
      </c>
      <c r="E102" s="15"/>
      <c r="F102" s="4">
        <v>1</v>
      </c>
      <c r="G102" s="4" t="s">
        <v>10</v>
      </c>
      <c r="H102" s="118"/>
      <c r="I102" s="10">
        <f t="shared" ref="I102" si="111">INT(F102*H102)</f>
        <v>0</v>
      </c>
      <c r="J102" s="18">
        <f t="shared" ref="J102" si="112">SUM(I102)</f>
        <v>0</v>
      </c>
      <c r="K102" s="27">
        <f t="shared" si="109"/>
        <v>2.1572064176890926</v>
      </c>
      <c r="L102" s="28">
        <f t="shared" ref="L102" si="113">INT(J102*K102)</f>
        <v>0</v>
      </c>
      <c r="M102" s="35">
        <f t="shared" ref="M102" si="114">L102</f>
        <v>0</v>
      </c>
      <c r="N102" s="24" t="e">
        <f t="shared" si="24"/>
        <v>#DIV/0!</v>
      </c>
      <c r="O102" s="20">
        <v>0.1</v>
      </c>
      <c r="P102" s="60">
        <f t="shared" si="61"/>
        <v>98</v>
      </c>
      <c r="Q102" s="2"/>
    </row>
    <row r="103" spans="2:17" s="11" customFormat="1" ht="31.5" customHeight="1">
      <c r="B103" s="65"/>
      <c r="C103" s="4"/>
      <c r="D103" s="15" t="s">
        <v>126</v>
      </c>
      <c r="E103" s="15"/>
      <c r="F103" s="4">
        <v>1</v>
      </c>
      <c r="G103" s="4" t="s">
        <v>10</v>
      </c>
      <c r="H103" s="115"/>
      <c r="I103" s="10">
        <f t="shared" si="102"/>
        <v>0</v>
      </c>
      <c r="J103" s="18">
        <f t="shared" si="103"/>
        <v>0</v>
      </c>
      <c r="K103" s="27">
        <f t="shared" si="109"/>
        <v>2.1572064176890926</v>
      </c>
      <c r="L103" s="28">
        <f t="shared" si="104"/>
        <v>0</v>
      </c>
      <c r="M103" s="35">
        <f t="shared" si="110"/>
        <v>0</v>
      </c>
      <c r="N103" s="24" t="e">
        <f t="shared" si="24"/>
        <v>#DIV/0!</v>
      </c>
      <c r="O103" s="20">
        <v>0.1</v>
      </c>
      <c r="P103" s="60">
        <f t="shared" si="61"/>
        <v>99</v>
      </c>
    </row>
    <row r="104" spans="2:17" s="11" customFormat="1" ht="31.5" customHeight="1">
      <c r="B104" s="65"/>
      <c r="C104" s="4"/>
      <c r="D104" s="33" t="s">
        <v>128</v>
      </c>
      <c r="E104" s="33"/>
      <c r="F104" s="4">
        <v>1</v>
      </c>
      <c r="G104" s="4" t="s">
        <v>10</v>
      </c>
      <c r="H104" s="115"/>
      <c r="I104" s="10">
        <f t="shared" si="102"/>
        <v>0</v>
      </c>
      <c r="J104" s="18">
        <f t="shared" si="103"/>
        <v>0</v>
      </c>
      <c r="K104" s="27">
        <f t="shared" si="109"/>
        <v>2.1572064176890926</v>
      </c>
      <c r="L104" s="28">
        <f t="shared" si="104"/>
        <v>0</v>
      </c>
      <c r="M104" s="35">
        <f t="shared" si="110"/>
        <v>0</v>
      </c>
      <c r="N104" s="24" t="e">
        <f t="shared" si="24"/>
        <v>#DIV/0!</v>
      </c>
      <c r="O104" s="20">
        <v>0.1</v>
      </c>
      <c r="P104" s="60">
        <f t="shared" si="61"/>
        <v>100</v>
      </c>
      <c r="Q104" s="2"/>
    </row>
    <row r="105" spans="2:17" s="11" customFormat="1" ht="31.5" customHeight="1">
      <c r="B105" s="65"/>
      <c r="C105" s="4"/>
      <c r="D105" s="33" t="s">
        <v>127</v>
      </c>
      <c r="E105" s="33"/>
      <c r="F105" s="4">
        <v>1</v>
      </c>
      <c r="G105" s="4" t="s">
        <v>43</v>
      </c>
      <c r="H105" s="115"/>
      <c r="I105" s="10">
        <f t="shared" ref="I105" si="115">INT(F105*H105)</f>
        <v>0</v>
      </c>
      <c r="J105" s="18">
        <f t="shared" ref="J105" si="116">SUM(I105)</f>
        <v>0</v>
      </c>
      <c r="K105" s="27">
        <f t="shared" si="109"/>
        <v>2.1572064176890926</v>
      </c>
      <c r="L105" s="28">
        <f>INT(J105*K105)</f>
        <v>0</v>
      </c>
      <c r="M105" s="35">
        <f t="shared" si="110"/>
        <v>0</v>
      </c>
      <c r="N105" s="24" t="e">
        <f t="shared" ref="N105:N145" si="117">ROUND(M105/$M$147,7)</f>
        <v>#DIV/0!</v>
      </c>
      <c r="O105" s="20">
        <v>0.1</v>
      </c>
      <c r="P105" s="60">
        <f t="shared" si="61"/>
        <v>101</v>
      </c>
    </row>
    <row r="106" spans="2:17" s="11" customFormat="1" ht="31.5" customHeight="1">
      <c r="B106" s="65"/>
      <c r="C106" s="4"/>
      <c r="D106" s="33" t="s">
        <v>129</v>
      </c>
      <c r="E106" s="33"/>
      <c r="F106" s="4">
        <v>1</v>
      </c>
      <c r="G106" s="4" t="s">
        <v>43</v>
      </c>
      <c r="H106" s="115"/>
      <c r="I106" s="10">
        <f t="shared" ref="I106:I107" si="118">INT(F106*H106)</f>
        <v>0</v>
      </c>
      <c r="J106" s="18">
        <f t="shared" ref="J106:J107" si="119">SUM(I106)</f>
        <v>0</v>
      </c>
      <c r="K106" s="27">
        <f t="shared" si="109"/>
        <v>2.1572064176890926</v>
      </c>
      <c r="L106" s="28">
        <f>INT(J106*K106)</f>
        <v>0</v>
      </c>
      <c r="M106" s="35">
        <f t="shared" ref="M106:M107" si="120">L106</f>
        <v>0</v>
      </c>
      <c r="N106" s="24" t="e">
        <f t="shared" si="117"/>
        <v>#DIV/0!</v>
      </c>
      <c r="O106" s="20">
        <v>0.1</v>
      </c>
      <c r="P106" s="60">
        <f t="shared" si="61"/>
        <v>102</v>
      </c>
    </row>
    <row r="107" spans="2:17" s="11" customFormat="1" ht="50.1" customHeight="1">
      <c r="B107" s="65"/>
      <c r="C107" s="4"/>
      <c r="D107" s="15" t="s">
        <v>51</v>
      </c>
      <c r="E107" s="15"/>
      <c r="F107" s="4">
        <v>1</v>
      </c>
      <c r="G107" s="4" t="s">
        <v>10</v>
      </c>
      <c r="H107" s="115"/>
      <c r="I107" s="10">
        <f t="shared" si="118"/>
        <v>0</v>
      </c>
      <c r="J107" s="18">
        <f t="shared" si="119"/>
        <v>0</v>
      </c>
      <c r="K107" s="27">
        <f t="shared" si="109"/>
        <v>2.1572064176890926</v>
      </c>
      <c r="L107" s="28">
        <f t="shared" ref="L107" si="121">INT(J107*K107)</f>
        <v>0</v>
      </c>
      <c r="M107" s="35">
        <f t="shared" si="120"/>
        <v>0</v>
      </c>
      <c r="N107" s="24" t="e">
        <f t="shared" si="117"/>
        <v>#DIV/0!</v>
      </c>
      <c r="O107" s="20">
        <v>0.1</v>
      </c>
      <c r="P107" s="60">
        <f t="shared" si="61"/>
        <v>103</v>
      </c>
      <c r="Q107" s="2"/>
    </row>
    <row r="108" spans="2:17" s="11" customFormat="1" ht="50.1" customHeight="1">
      <c r="B108" s="65"/>
      <c r="C108" s="4"/>
      <c r="D108" s="15" t="s">
        <v>44</v>
      </c>
      <c r="E108" s="15"/>
      <c r="F108" s="4">
        <v>1</v>
      </c>
      <c r="G108" s="4" t="s">
        <v>10</v>
      </c>
      <c r="H108" s="115"/>
      <c r="I108" s="10">
        <f t="shared" ref="I108:I109" si="122">INT(F108*H108)</f>
        <v>0</v>
      </c>
      <c r="J108" s="18">
        <f t="shared" ref="J108:J109" si="123">SUM(I108)</f>
        <v>0</v>
      </c>
      <c r="K108" s="27">
        <f t="shared" si="109"/>
        <v>2.1572064176890926</v>
      </c>
      <c r="L108" s="28">
        <f t="shared" ref="L108" si="124">INT(J108*K108)</f>
        <v>0</v>
      </c>
      <c r="M108" s="35">
        <f t="shared" si="110"/>
        <v>0</v>
      </c>
      <c r="N108" s="24" t="e">
        <f t="shared" si="117"/>
        <v>#DIV/0!</v>
      </c>
      <c r="O108" s="20">
        <v>0.1</v>
      </c>
      <c r="P108" s="60">
        <f t="shared" si="61"/>
        <v>104</v>
      </c>
      <c r="Q108" s="2"/>
    </row>
    <row r="109" spans="2:17" s="11" customFormat="1" ht="30.75" customHeight="1">
      <c r="B109" s="65"/>
      <c r="C109" s="4" t="s">
        <v>47</v>
      </c>
      <c r="D109" s="15" t="s">
        <v>48</v>
      </c>
      <c r="E109" s="15"/>
      <c r="F109" s="4">
        <v>1</v>
      </c>
      <c r="G109" s="4" t="s">
        <v>10</v>
      </c>
      <c r="H109" s="119"/>
      <c r="I109" s="10">
        <f t="shared" si="122"/>
        <v>0</v>
      </c>
      <c r="J109" s="18">
        <f t="shared" si="123"/>
        <v>0</v>
      </c>
      <c r="K109" s="27">
        <f t="shared" si="109"/>
        <v>2.1572064176890926</v>
      </c>
      <c r="L109" s="28">
        <f>INT(J109*K109)</f>
        <v>0</v>
      </c>
      <c r="M109" s="35">
        <f t="shared" ref="M109" si="125">L109</f>
        <v>0</v>
      </c>
      <c r="N109" s="24" t="e">
        <f t="shared" si="117"/>
        <v>#DIV/0!</v>
      </c>
      <c r="O109" s="20">
        <v>0.1</v>
      </c>
      <c r="P109" s="60">
        <f t="shared" si="61"/>
        <v>105</v>
      </c>
    </row>
    <row r="110" spans="2:17" s="11" customFormat="1" ht="30.75" customHeight="1">
      <c r="B110" s="65"/>
      <c r="C110" s="4"/>
      <c r="D110" s="15" t="s">
        <v>143</v>
      </c>
      <c r="E110" s="15"/>
      <c r="F110" s="4">
        <v>1</v>
      </c>
      <c r="G110" s="4" t="s">
        <v>10</v>
      </c>
      <c r="H110" s="119"/>
      <c r="I110" s="10">
        <f t="shared" ref="I110" si="126">INT(F110*H110)</f>
        <v>0</v>
      </c>
      <c r="J110" s="18">
        <f t="shared" ref="J110" si="127">SUM(I110)</f>
        <v>0</v>
      </c>
      <c r="K110" s="27">
        <f t="shared" si="109"/>
        <v>2.1572064176890926</v>
      </c>
      <c r="L110" s="28">
        <f>INT(J110*K110)</f>
        <v>0</v>
      </c>
      <c r="M110" s="35">
        <f t="shared" ref="M110" si="128">L110</f>
        <v>0</v>
      </c>
      <c r="N110" s="24" t="e">
        <f t="shared" si="117"/>
        <v>#DIV/0!</v>
      </c>
      <c r="O110" s="20">
        <v>0.1</v>
      </c>
      <c r="P110" s="60">
        <f t="shared" si="61"/>
        <v>106</v>
      </c>
    </row>
    <row r="111" spans="2:17" s="11" customFormat="1" ht="50.1" customHeight="1">
      <c r="B111" s="65"/>
      <c r="C111" s="4" t="s">
        <v>46</v>
      </c>
      <c r="D111" s="15" t="s">
        <v>145</v>
      </c>
      <c r="E111" s="15"/>
      <c r="F111" s="4">
        <v>1</v>
      </c>
      <c r="G111" s="4" t="s">
        <v>10</v>
      </c>
      <c r="H111" s="115"/>
      <c r="I111" s="10">
        <f t="shared" si="102"/>
        <v>0</v>
      </c>
      <c r="J111" s="18">
        <f t="shared" si="103"/>
        <v>0</v>
      </c>
      <c r="K111" s="27">
        <f t="shared" si="109"/>
        <v>2.1572064176890926</v>
      </c>
      <c r="L111" s="28">
        <f t="shared" si="104"/>
        <v>0</v>
      </c>
      <c r="M111" s="35">
        <f t="shared" si="110"/>
        <v>0</v>
      </c>
      <c r="N111" s="24" t="e">
        <f t="shared" si="117"/>
        <v>#DIV/0!</v>
      </c>
      <c r="O111" s="20">
        <v>0.1</v>
      </c>
      <c r="P111" s="60">
        <f t="shared" si="61"/>
        <v>107</v>
      </c>
      <c r="Q111" s="2"/>
    </row>
    <row r="112" spans="2:17" s="11" customFormat="1" ht="50.1" customHeight="1">
      <c r="B112" s="65"/>
      <c r="C112" s="4"/>
      <c r="D112" s="15" t="s">
        <v>144</v>
      </c>
      <c r="E112" s="15"/>
      <c r="F112" s="4">
        <v>1</v>
      </c>
      <c r="G112" s="4" t="s">
        <v>10</v>
      </c>
      <c r="H112" s="115"/>
      <c r="I112" s="10">
        <f t="shared" si="102"/>
        <v>0</v>
      </c>
      <c r="J112" s="18">
        <f t="shared" si="103"/>
        <v>0</v>
      </c>
      <c r="K112" s="27">
        <f t="shared" si="109"/>
        <v>2.1572064176890926</v>
      </c>
      <c r="L112" s="28">
        <f t="shared" si="104"/>
        <v>0</v>
      </c>
      <c r="M112" s="35">
        <f t="shared" si="110"/>
        <v>0</v>
      </c>
      <c r="N112" s="24" t="e">
        <f t="shared" si="117"/>
        <v>#DIV/0!</v>
      </c>
      <c r="O112" s="20">
        <v>0.1</v>
      </c>
      <c r="P112" s="60">
        <f t="shared" si="61"/>
        <v>108</v>
      </c>
    </row>
    <row r="113" spans="2:17" s="11" customFormat="1" ht="50.1" customHeight="1">
      <c r="B113" s="66"/>
      <c r="C113" s="57"/>
      <c r="D113" s="15" t="s">
        <v>147</v>
      </c>
      <c r="E113" s="15"/>
      <c r="F113" s="4">
        <v>1</v>
      </c>
      <c r="G113" s="4" t="s">
        <v>10</v>
      </c>
      <c r="H113" s="115"/>
      <c r="I113" s="10">
        <f t="shared" si="102"/>
        <v>0</v>
      </c>
      <c r="J113" s="18">
        <f t="shared" si="103"/>
        <v>0</v>
      </c>
      <c r="K113" s="27">
        <f t="shared" si="109"/>
        <v>2.1572064176890926</v>
      </c>
      <c r="L113" s="28">
        <f t="shared" si="104"/>
        <v>0</v>
      </c>
      <c r="M113" s="35">
        <f t="shared" si="110"/>
        <v>0</v>
      </c>
      <c r="N113" s="24" t="e">
        <f t="shared" si="117"/>
        <v>#DIV/0!</v>
      </c>
      <c r="O113" s="20">
        <v>0.1</v>
      </c>
      <c r="P113" s="60">
        <f t="shared" si="61"/>
        <v>109</v>
      </c>
      <c r="Q113" s="2"/>
    </row>
    <row r="114" spans="2:17" s="11" customFormat="1" ht="50.1" customHeight="1">
      <c r="B114" s="65"/>
      <c r="C114" s="4"/>
      <c r="D114" s="15" t="s">
        <v>146</v>
      </c>
      <c r="E114" s="15"/>
      <c r="F114" s="4">
        <v>1</v>
      </c>
      <c r="G114" s="4" t="s">
        <v>10</v>
      </c>
      <c r="H114" s="115"/>
      <c r="I114" s="10">
        <f t="shared" si="102"/>
        <v>0</v>
      </c>
      <c r="J114" s="18">
        <f t="shared" si="103"/>
        <v>0</v>
      </c>
      <c r="K114" s="27">
        <f t="shared" si="109"/>
        <v>2.1572064176890926</v>
      </c>
      <c r="L114" s="28">
        <f t="shared" si="104"/>
        <v>0</v>
      </c>
      <c r="M114" s="35">
        <f t="shared" si="110"/>
        <v>0</v>
      </c>
      <c r="N114" s="24" t="e">
        <f t="shared" si="117"/>
        <v>#DIV/0!</v>
      </c>
      <c r="O114" s="20">
        <v>0.1</v>
      </c>
      <c r="P114" s="60">
        <f t="shared" si="61"/>
        <v>110</v>
      </c>
    </row>
    <row r="115" spans="2:17" s="11" customFormat="1" ht="50.1" customHeight="1">
      <c r="B115" s="66"/>
      <c r="C115" s="57"/>
      <c r="D115" s="15" t="s">
        <v>150</v>
      </c>
      <c r="E115" s="15"/>
      <c r="F115" s="4">
        <v>1</v>
      </c>
      <c r="G115" s="4" t="s">
        <v>10</v>
      </c>
      <c r="H115" s="115"/>
      <c r="I115" s="10">
        <f t="shared" ref="I115:I117" si="129">INT(F115*H115)</f>
        <v>0</v>
      </c>
      <c r="J115" s="18">
        <f t="shared" ref="J115:J117" si="130">SUM(I115)</f>
        <v>0</v>
      </c>
      <c r="K115" s="27">
        <f t="shared" si="109"/>
        <v>2.1572064176890926</v>
      </c>
      <c r="L115" s="28">
        <f t="shared" ref="L115:L117" si="131">INT(J115*K115)</f>
        <v>0</v>
      </c>
      <c r="M115" s="35">
        <f t="shared" ref="M115:M117" si="132">L115</f>
        <v>0</v>
      </c>
      <c r="N115" s="24" t="e">
        <f t="shared" si="117"/>
        <v>#DIV/0!</v>
      </c>
      <c r="O115" s="20">
        <v>0.1</v>
      </c>
      <c r="P115" s="60">
        <f t="shared" si="61"/>
        <v>111</v>
      </c>
      <c r="Q115" s="2"/>
    </row>
    <row r="116" spans="2:17" s="11" customFormat="1" ht="50.1" customHeight="1">
      <c r="B116" s="66"/>
      <c r="C116" s="57"/>
      <c r="D116" s="15" t="s">
        <v>160</v>
      </c>
      <c r="E116" s="15"/>
      <c r="F116" s="4">
        <v>1</v>
      </c>
      <c r="G116" s="4" t="s">
        <v>10</v>
      </c>
      <c r="H116" s="115"/>
      <c r="I116" s="10">
        <f t="shared" ref="I116" si="133">INT(F116*H116)</f>
        <v>0</v>
      </c>
      <c r="J116" s="18">
        <f t="shared" ref="J116" si="134">SUM(I116)</f>
        <v>0</v>
      </c>
      <c r="K116" s="27">
        <f t="shared" si="109"/>
        <v>2.1572064176890926</v>
      </c>
      <c r="L116" s="28">
        <f t="shared" ref="L116" si="135">INT(J116*K116)</f>
        <v>0</v>
      </c>
      <c r="M116" s="35">
        <f t="shared" ref="M116" si="136">L116</f>
        <v>0</v>
      </c>
      <c r="N116" s="24" t="e">
        <f t="shared" si="117"/>
        <v>#DIV/0!</v>
      </c>
      <c r="O116" s="20">
        <v>0.1</v>
      </c>
      <c r="P116" s="60">
        <f t="shared" si="61"/>
        <v>112</v>
      </c>
      <c r="Q116" s="2"/>
    </row>
    <row r="117" spans="2:17" s="11" customFormat="1" ht="50.1" customHeight="1">
      <c r="B117" s="65"/>
      <c r="C117" s="4"/>
      <c r="D117" s="15" t="s">
        <v>151</v>
      </c>
      <c r="E117" s="15"/>
      <c r="F117" s="4">
        <v>1</v>
      </c>
      <c r="G117" s="4" t="s">
        <v>10</v>
      </c>
      <c r="H117" s="115"/>
      <c r="I117" s="10">
        <f t="shared" si="129"/>
        <v>0</v>
      </c>
      <c r="J117" s="18">
        <f t="shared" si="130"/>
        <v>0</v>
      </c>
      <c r="K117" s="27">
        <f t="shared" si="109"/>
        <v>2.1572064176890926</v>
      </c>
      <c r="L117" s="28">
        <f t="shared" si="131"/>
        <v>0</v>
      </c>
      <c r="M117" s="35">
        <f t="shared" si="132"/>
        <v>0</v>
      </c>
      <c r="N117" s="24" t="e">
        <f t="shared" si="117"/>
        <v>#DIV/0!</v>
      </c>
      <c r="O117" s="20">
        <v>0.1</v>
      </c>
      <c r="P117" s="60">
        <f t="shared" si="61"/>
        <v>113</v>
      </c>
    </row>
    <row r="118" spans="2:17" s="11" customFormat="1" ht="50.1" customHeight="1">
      <c r="B118" s="66"/>
      <c r="C118" s="57"/>
      <c r="D118" s="15" t="s">
        <v>152</v>
      </c>
      <c r="E118" s="15"/>
      <c r="F118" s="4">
        <v>1</v>
      </c>
      <c r="G118" s="4" t="s">
        <v>10</v>
      </c>
      <c r="H118" s="115"/>
      <c r="I118" s="10">
        <f t="shared" ref="I118" si="137">INT(F118*H118)</f>
        <v>0</v>
      </c>
      <c r="J118" s="18">
        <f t="shared" ref="J118" si="138">SUM(I118)</f>
        <v>0</v>
      </c>
      <c r="K118" s="27">
        <f t="shared" si="109"/>
        <v>2.1572064176890926</v>
      </c>
      <c r="L118" s="28">
        <f t="shared" ref="L118" si="139">INT(J118*K118)</f>
        <v>0</v>
      </c>
      <c r="M118" s="35">
        <f t="shared" ref="M118" si="140">L118</f>
        <v>0</v>
      </c>
      <c r="N118" s="24" t="e">
        <f t="shared" si="117"/>
        <v>#DIV/0!</v>
      </c>
      <c r="O118" s="20">
        <v>0.1</v>
      </c>
      <c r="P118" s="60">
        <f t="shared" si="61"/>
        <v>114</v>
      </c>
      <c r="Q118" s="2"/>
    </row>
    <row r="119" spans="2:17" s="11" customFormat="1" ht="50.1" customHeight="1">
      <c r="B119" s="65"/>
      <c r="C119" s="4"/>
      <c r="D119" s="15" t="s">
        <v>148</v>
      </c>
      <c r="E119" s="15"/>
      <c r="F119" s="4">
        <v>1</v>
      </c>
      <c r="G119" s="4" t="s">
        <v>10</v>
      </c>
      <c r="H119" s="115"/>
      <c r="I119" s="10">
        <f>INT(F119*H119)</f>
        <v>0</v>
      </c>
      <c r="J119" s="18">
        <f>SUM(I119)</f>
        <v>0</v>
      </c>
      <c r="K119" s="27">
        <f t="shared" si="109"/>
        <v>2.1572064176890926</v>
      </c>
      <c r="L119" s="28">
        <f>INT(J119*K119)</f>
        <v>0</v>
      </c>
      <c r="M119" s="35">
        <f>L119</f>
        <v>0</v>
      </c>
      <c r="N119" s="24" t="e">
        <f t="shared" si="117"/>
        <v>#DIV/0!</v>
      </c>
      <c r="O119" s="20">
        <v>0.1</v>
      </c>
      <c r="P119" s="60">
        <f t="shared" si="61"/>
        <v>115</v>
      </c>
      <c r="Q119" s="2"/>
    </row>
    <row r="120" spans="2:17" s="11" customFormat="1" ht="50.1" customHeight="1">
      <c r="B120" s="65"/>
      <c r="C120" s="4"/>
      <c r="D120" s="15" t="s">
        <v>149</v>
      </c>
      <c r="E120" s="15"/>
      <c r="F120" s="4">
        <v>1</v>
      </c>
      <c r="G120" s="4" t="s">
        <v>10</v>
      </c>
      <c r="H120" s="115"/>
      <c r="I120" s="10">
        <f t="shared" si="102"/>
        <v>0</v>
      </c>
      <c r="J120" s="18">
        <f t="shared" si="103"/>
        <v>0</v>
      </c>
      <c r="K120" s="27">
        <f t="shared" si="109"/>
        <v>2.1572064176890926</v>
      </c>
      <c r="L120" s="28">
        <f t="shared" si="104"/>
        <v>0</v>
      </c>
      <c r="M120" s="35">
        <f t="shared" si="110"/>
        <v>0</v>
      </c>
      <c r="N120" s="24" t="e">
        <f t="shared" si="117"/>
        <v>#DIV/0!</v>
      </c>
      <c r="O120" s="20">
        <v>0.1</v>
      </c>
      <c r="P120" s="60">
        <f t="shared" si="61"/>
        <v>116</v>
      </c>
    </row>
    <row r="121" spans="2:17" s="11" customFormat="1" ht="50.1" customHeight="1">
      <c r="B121" s="65"/>
      <c r="C121" s="4"/>
      <c r="D121" s="15" t="s">
        <v>153</v>
      </c>
      <c r="E121" s="15"/>
      <c r="F121" s="4">
        <v>1</v>
      </c>
      <c r="G121" s="4" t="s">
        <v>10</v>
      </c>
      <c r="H121" s="115"/>
      <c r="I121" s="10">
        <f t="shared" ref="I121:I134" si="141">INT(F121*H121)</f>
        <v>0</v>
      </c>
      <c r="J121" s="18">
        <f t="shared" si="103"/>
        <v>0</v>
      </c>
      <c r="K121" s="27">
        <f t="shared" si="109"/>
        <v>2.1572064176890926</v>
      </c>
      <c r="L121" s="28">
        <f t="shared" si="104"/>
        <v>0</v>
      </c>
      <c r="M121" s="35">
        <f t="shared" si="110"/>
        <v>0</v>
      </c>
      <c r="N121" s="24" t="e">
        <f t="shared" si="117"/>
        <v>#DIV/0!</v>
      </c>
      <c r="O121" s="20">
        <v>0.1</v>
      </c>
      <c r="P121" s="60">
        <f t="shared" si="61"/>
        <v>117</v>
      </c>
      <c r="Q121" s="2"/>
    </row>
    <row r="122" spans="2:17" s="11" customFormat="1" ht="50.1" customHeight="1">
      <c r="B122" s="65"/>
      <c r="C122" s="4"/>
      <c r="D122" s="15" t="s">
        <v>155</v>
      </c>
      <c r="E122" s="15"/>
      <c r="F122" s="4">
        <v>1</v>
      </c>
      <c r="G122" s="4" t="s">
        <v>10</v>
      </c>
      <c r="H122" s="115"/>
      <c r="I122" s="10">
        <f t="shared" si="141"/>
        <v>0</v>
      </c>
      <c r="J122" s="18">
        <f t="shared" si="103"/>
        <v>0</v>
      </c>
      <c r="K122" s="27">
        <f t="shared" si="109"/>
        <v>2.1572064176890926</v>
      </c>
      <c r="L122" s="28">
        <f t="shared" si="104"/>
        <v>0</v>
      </c>
      <c r="M122" s="35">
        <f t="shared" si="110"/>
        <v>0</v>
      </c>
      <c r="N122" s="24" t="e">
        <f t="shared" si="117"/>
        <v>#DIV/0!</v>
      </c>
      <c r="O122" s="20">
        <v>0.1</v>
      </c>
      <c r="P122" s="60">
        <f t="shared" si="61"/>
        <v>118</v>
      </c>
    </row>
    <row r="123" spans="2:17" s="11" customFormat="1" ht="50.1" customHeight="1">
      <c r="B123" s="65"/>
      <c r="C123" s="4"/>
      <c r="D123" s="15" t="s">
        <v>171</v>
      </c>
      <c r="E123" s="15"/>
      <c r="F123" s="4">
        <v>1</v>
      </c>
      <c r="G123" s="4" t="s">
        <v>10</v>
      </c>
      <c r="H123" s="115"/>
      <c r="I123" s="10">
        <f t="shared" si="141"/>
        <v>0</v>
      </c>
      <c r="J123" s="18">
        <f t="shared" ref="J123:J125" si="142">SUM(I123)</f>
        <v>0</v>
      </c>
      <c r="K123" s="27">
        <f t="shared" si="109"/>
        <v>2.1572064176890926</v>
      </c>
      <c r="L123" s="28">
        <f t="shared" ref="L123:L125" si="143">INT(J123*K123)</f>
        <v>0</v>
      </c>
      <c r="M123" s="35">
        <f t="shared" ref="M123:M125" si="144">L123</f>
        <v>0</v>
      </c>
      <c r="N123" s="24" t="e">
        <f t="shared" si="117"/>
        <v>#DIV/0!</v>
      </c>
      <c r="O123" s="20">
        <v>0.1</v>
      </c>
      <c r="P123" s="60">
        <f t="shared" si="61"/>
        <v>119</v>
      </c>
    </row>
    <row r="124" spans="2:17" s="11" customFormat="1" ht="50.1" customHeight="1">
      <c r="B124" s="65"/>
      <c r="C124" s="4"/>
      <c r="D124" s="15" t="s">
        <v>172</v>
      </c>
      <c r="E124" s="15"/>
      <c r="F124" s="4">
        <v>1</v>
      </c>
      <c r="G124" s="4" t="s">
        <v>10</v>
      </c>
      <c r="H124" s="115"/>
      <c r="I124" s="10">
        <f t="shared" ref="I124:I125" si="145">INT(F124*H124)</f>
        <v>0</v>
      </c>
      <c r="J124" s="18">
        <f t="shared" si="142"/>
        <v>0</v>
      </c>
      <c r="K124" s="27">
        <f t="shared" si="109"/>
        <v>2.1572064176890926</v>
      </c>
      <c r="L124" s="28">
        <f t="shared" si="143"/>
        <v>0</v>
      </c>
      <c r="M124" s="35">
        <f t="shared" si="144"/>
        <v>0</v>
      </c>
      <c r="N124" s="24" t="e">
        <f t="shared" si="117"/>
        <v>#DIV/0!</v>
      </c>
      <c r="O124" s="20">
        <v>0.1</v>
      </c>
      <c r="P124" s="60">
        <f t="shared" si="61"/>
        <v>120</v>
      </c>
      <c r="Q124" s="2"/>
    </row>
    <row r="125" spans="2:17" s="11" customFormat="1" ht="50.1" customHeight="1">
      <c r="B125" s="65"/>
      <c r="C125" s="4"/>
      <c r="D125" s="15" t="s">
        <v>173</v>
      </c>
      <c r="E125" s="15"/>
      <c r="F125" s="4">
        <v>1</v>
      </c>
      <c r="G125" s="4" t="s">
        <v>10</v>
      </c>
      <c r="H125" s="115"/>
      <c r="I125" s="10">
        <f t="shared" si="145"/>
        <v>0</v>
      </c>
      <c r="J125" s="18">
        <f t="shared" si="142"/>
        <v>0</v>
      </c>
      <c r="K125" s="27">
        <f t="shared" si="109"/>
        <v>2.1572064176890926</v>
      </c>
      <c r="L125" s="28">
        <f t="shared" si="143"/>
        <v>0</v>
      </c>
      <c r="M125" s="35">
        <f t="shared" si="144"/>
        <v>0</v>
      </c>
      <c r="N125" s="24" t="e">
        <f t="shared" si="117"/>
        <v>#DIV/0!</v>
      </c>
      <c r="O125" s="20">
        <v>0.1</v>
      </c>
      <c r="P125" s="60">
        <f t="shared" si="61"/>
        <v>121</v>
      </c>
    </row>
    <row r="126" spans="2:17" s="11" customFormat="1" ht="50.1" customHeight="1">
      <c r="B126" s="66"/>
      <c r="C126" s="57"/>
      <c r="D126" s="15" t="s">
        <v>156</v>
      </c>
      <c r="E126" s="15" t="s">
        <v>157</v>
      </c>
      <c r="F126" s="4">
        <v>1</v>
      </c>
      <c r="G126" s="4" t="s">
        <v>10</v>
      </c>
      <c r="H126" s="115"/>
      <c r="I126" s="10">
        <f t="shared" si="141"/>
        <v>0</v>
      </c>
      <c r="J126" s="18">
        <f t="shared" si="103"/>
        <v>0</v>
      </c>
      <c r="K126" s="27">
        <f t="shared" si="109"/>
        <v>2.1572064176890926</v>
      </c>
      <c r="L126" s="28">
        <f t="shared" si="104"/>
        <v>0</v>
      </c>
      <c r="M126" s="35">
        <f t="shared" si="110"/>
        <v>0</v>
      </c>
      <c r="N126" s="24" t="e">
        <f t="shared" si="117"/>
        <v>#DIV/0!</v>
      </c>
      <c r="O126" s="20">
        <v>0.1</v>
      </c>
      <c r="P126" s="60">
        <f t="shared" si="61"/>
        <v>122</v>
      </c>
      <c r="Q126" s="2"/>
    </row>
    <row r="127" spans="2:17" s="11" customFormat="1" ht="50.1" customHeight="1">
      <c r="B127" s="66"/>
      <c r="C127" s="57"/>
      <c r="D127" s="33" t="s">
        <v>156</v>
      </c>
      <c r="E127" s="33" t="s">
        <v>176</v>
      </c>
      <c r="F127" s="4">
        <v>1</v>
      </c>
      <c r="G127" s="4" t="s">
        <v>10</v>
      </c>
      <c r="H127" s="115"/>
      <c r="I127" s="10">
        <f t="shared" si="141"/>
        <v>0</v>
      </c>
      <c r="J127" s="18">
        <f t="shared" si="103"/>
        <v>0</v>
      </c>
      <c r="K127" s="27">
        <f t="shared" si="109"/>
        <v>2.1572064176890926</v>
      </c>
      <c r="L127" s="28">
        <f t="shared" si="104"/>
        <v>0</v>
      </c>
      <c r="M127" s="35">
        <f t="shared" si="110"/>
        <v>0</v>
      </c>
      <c r="N127" s="24" t="e">
        <f t="shared" si="117"/>
        <v>#DIV/0!</v>
      </c>
      <c r="O127" s="20">
        <v>0.1</v>
      </c>
      <c r="P127" s="60">
        <f t="shared" si="61"/>
        <v>123</v>
      </c>
    </row>
    <row r="128" spans="2:17" s="11" customFormat="1" ht="50.1" customHeight="1">
      <c r="B128" s="66"/>
      <c r="C128" s="57"/>
      <c r="D128" s="33" t="s">
        <v>174</v>
      </c>
      <c r="E128" s="33" t="s">
        <v>175</v>
      </c>
      <c r="F128" s="4">
        <v>1</v>
      </c>
      <c r="G128" s="4" t="s">
        <v>10</v>
      </c>
      <c r="H128" s="115"/>
      <c r="I128" s="10">
        <f t="shared" ref="I128" si="146">INT(F128*H128)</f>
        <v>0</v>
      </c>
      <c r="J128" s="18">
        <f t="shared" ref="J128" si="147">SUM(I128)</f>
        <v>0</v>
      </c>
      <c r="K128" s="27">
        <f t="shared" si="109"/>
        <v>2.1572064176890926</v>
      </c>
      <c r="L128" s="28">
        <f t="shared" ref="L128" si="148">INT(J128*K128)</f>
        <v>0</v>
      </c>
      <c r="M128" s="35">
        <f t="shared" ref="M128" si="149">L128</f>
        <v>0</v>
      </c>
      <c r="N128" s="24" t="e">
        <f t="shared" si="117"/>
        <v>#DIV/0!</v>
      </c>
      <c r="O128" s="20">
        <v>0.1</v>
      </c>
      <c r="P128" s="60">
        <f t="shared" si="61"/>
        <v>124</v>
      </c>
    </row>
    <row r="129" spans="2:17" s="11" customFormat="1" ht="50.1" customHeight="1">
      <c r="B129" s="66"/>
      <c r="C129" s="57"/>
      <c r="D129" s="33" t="s">
        <v>174</v>
      </c>
      <c r="E129" s="33" t="s">
        <v>177</v>
      </c>
      <c r="F129" s="4">
        <v>1</v>
      </c>
      <c r="G129" s="4" t="s">
        <v>10</v>
      </c>
      <c r="H129" s="115"/>
      <c r="I129" s="10">
        <f t="shared" ref="I129" si="150">INT(F129*H129)</f>
        <v>0</v>
      </c>
      <c r="J129" s="18">
        <f t="shared" ref="J129" si="151">SUM(I129)</f>
        <v>0</v>
      </c>
      <c r="K129" s="27">
        <f t="shared" si="109"/>
        <v>2.1572064176890926</v>
      </c>
      <c r="L129" s="28">
        <f t="shared" ref="L129" si="152">INT(J129*K129)</f>
        <v>0</v>
      </c>
      <c r="M129" s="35">
        <f t="shared" ref="M129" si="153">L129</f>
        <v>0</v>
      </c>
      <c r="N129" s="24" t="e">
        <f t="shared" si="117"/>
        <v>#DIV/0!</v>
      </c>
      <c r="O129" s="20">
        <v>0.1</v>
      </c>
      <c r="P129" s="60">
        <f t="shared" si="61"/>
        <v>125</v>
      </c>
    </row>
    <row r="130" spans="2:17" ht="50.1" customHeight="1">
      <c r="B130" s="64" t="s">
        <v>158</v>
      </c>
      <c r="C130" s="21" t="s">
        <v>11</v>
      </c>
      <c r="D130" s="15" t="s">
        <v>42</v>
      </c>
      <c r="E130" s="15"/>
      <c r="F130" s="4">
        <v>1</v>
      </c>
      <c r="G130" s="4" t="s">
        <v>20</v>
      </c>
      <c r="H130" s="116"/>
      <c r="I130" s="9">
        <f t="shared" si="141"/>
        <v>0</v>
      </c>
      <c r="J130" s="18">
        <f t="shared" ref="J130:J131" si="154">SUM(I130)</f>
        <v>0</v>
      </c>
      <c r="K130" s="27">
        <f t="shared" si="109"/>
        <v>2.1572064176890926</v>
      </c>
      <c r="L130" s="28">
        <f t="shared" ref="L130:L131" si="155">INT(J130*K130)</f>
        <v>0</v>
      </c>
      <c r="M130" s="35">
        <f t="shared" si="110"/>
        <v>0</v>
      </c>
      <c r="N130" s="24" t="e">
        <f t="shared" si="117"/>
        <v>#DIV/0!</v>
      </c>
      <c r="O130" s="20">
        <v>0.1</v>
      </c>
      <c r="P130" s="60">
        <f t="shared" si="61"/>
        <v>126</v>
      </c>
      <c r="Q130" s="2"/>
    </row>
    <row r="131" spans="2:17" s="11" customFormat="1" ht="31.5" customHeight="1">
      <c r="B131" s="67"/>
      <c r="C131" s="58" t="s">
        <v>57</v>
      </c>
      <c r="D131" s="33" t="s">
        <v>56</v>
      </c>
      <c r="E131" s="33"/>
      <c r="F131" s="4">
        <v>1</v>
      </c>
      <c r="G131" s="4" t="s">
        <v>20</v>
      </c>
      <c r="H131" s="115"/>
      <c r="I131" s="10">
        <f t="shared" si="141"/>
        <v>0</v>
      </c>
      <c r="J131" s="18">
        <f t="shared" si="154"/>
        <v>0</v>
      </c>
      <c r="K131" s="27">
        <f t="shared" si="109"/>
        <v>2.1572064176890926</v>
      </c>
      <c r="L131" s="28">
        <f t="shared" si="155"/>
        <v>0</v>
      </c>
      <c r="M131" s="35">
        <f t="shared" si="110"/>
        <v>0</v>
      </c>
      <c r="N131" s="24" t="e">
        <f t="shared" si="117"/>
        <v>#DIV/0!</v>
      </c>
      <c r="O131" s="20">
        <v>0.1</v>
      </c>
      <c r="P131" s="60">
        <f t="shared" si="61"/>
        <v>127</v>
      </c>
    </row>
    <row r="132" spans="2:17" ht="31.5" customHeight="1">
      <c r="B132" s="68"/>
      <c r="C132" s="1" t="s">
        <v>12</v>
      </c>
      <c r="D132" s="38"/>
      <c r="E132" s="38"/>
      <c r="F132" s="1">
        <v>1</v>
      </c>
      <c r="G132" s="37" t="s">
        <v>21</v>
      </c>
      <c r="H132" s="116"/>
      <c r="I132" s="9">
        <f t="shared" ref="I132" si="156">INT(F132*H132)</f>
        <v>0</v>
      </c>
      <c r="J132" s="18">
        <f t="shared" ref="J132" si="157">SUM(I132)</f>
        <v>0</v>
      </c>
      <c r="K132" s="27">
        <f t="shared" si="109"/>
        <v>2.1572064176890926</v>
      </c>
      <c r="L132" s="28">
        <f t="shared" ref="L132" si="158">INT(J132*K132)</f>
        <v>0</v>
      </c>
      <c r="M132" s="35">
        <f t="shared" ref="M132" si="159">L132</f>
        <v>0</v>
      </c>
      <c r="N132" s="24" t="e">
        <f t="shared" si="117"/>
        <v>#DIV/0!</v>
      </c>
      <c r="O132" s="20">
        <v>1</v>
      </c>
      <c r="P132" s="60">
        <f t="shared" si="61"/>
        <v>128</v>
      </c>
      <c r="Q132" s="2"/>
    </row>
    <row r="133" spans="2:17" ht="35.25" customHeight="1">
      <c r="B133" s="59"/>
      <c r="C133" s="16" t="s">
        <v>54</v>
      </c>
      <c r="D133" s="16" t="s">
        <v>54</v>
      </c>
      <c r="E133" s="16"/>
      <c r="F133" s="3">
        <v>1</v>
      </c>
      <c r="G133" s="3" t="s">
        <v>14</v>
      </c>
      <c r="H133" s="116"/>
      <c r="I133" s="9">
        <f t="shared" si="141"/>
        <v>0</v>
      </c>
      <c r="J133" s="18">
        <f t="shared" ref="J133:J134" si="160">SUM(I133)</f>
        <v>0</v>
      </c>
      <c r="K133" s="27">
        <f t="shared" si="109"/>
        <v>2.1572064176890926</v>
      </c>
      <c r="L133" s="28">
        <f t="shared" ref="L133:L134" si="161">INT(J133*K133)</f>
        <v>0</v>
      </c>
      <c r="M133" s="35">
        <f t="shared" ref="M133:M134" si="162">L133</f>
        <v>0</v>
      </c>
      <c r="N133" s="24" t="e">
        <f t="shared" si="117"/>
        <v>#DIV/0!</v>
      </c>
      <c r="O133" s="20">
        <v>1</v>
      </c>
      <c r="P133" s="60">
        <f t="shared" si="61"/>
        <v>129</v>
      </c>
      <c r="Q133" s="2"/>
    </row>
    <row r="134" spans="2:17" ht="36" customHeight="1">
      <c r="B134" s="64"/>
      <c r="C134" s="21" t="s">
        <v>55</v>
      </c>
      <c r="D134" s="21" t="s">
        <v>55</v>
      </c>
      <c r="E134" s="21"/>
      <c r="F134" s="3">
        <v>1</v>
      </c>
      <c r="G134" s="3" t="s">
        <v>14</v>
      </c>
      <c r="H134" s="116"/>
      <c r="I134" s="9">
        <f t="shared" si="141"/>
        <v>0</v>
      </c>
      <c r="J134" s="18">
        <f t="shared" si="160"/>
        <v>0</v>
      </c>
      <c r="K134" s="27">
        <f t="shared" si="109"/>
        <v>2.1572064176890926</v>
      </c>
      <c r="L134" s="28">
        <f t="shared" si="161"/>
        <v>0</v>
      </c>
      <c r="M134" s="35">
        <f t="shared" si="162"/>
        <v>0</v>
      </c>
      <c r="N134" s="24" t="e">
        <f t="shared" si="117"/>
        <v>#DIV/0!</v>
      </c>
      <c r="O134" s="20">
        <v>1</v>
      </c>
      <c r="P134" s="60">
        <f t="shared" si="61"/>
        <v>130</v>
      </c>
      <c r="Q134" s="11"/>
    </row>
    <row r="135" spans="2:17" ht="31.5" customHeight="1">
      <c r="B135" s="68"/>
      <c r="C135" s="1" t="s">
        <v>159</v>
      </c>
      <c r="D135" s="38" t="s">
        <v>181</v>
      </c>
      <c r="E135" s="38"/>
      <c r="F135" s="1">
        <v>1</v>
      </c>
      <c r="G135" s="37" t="s">
        <v>4</v>
      </c>
      <c r="H135" s="116"/>
      <c r="I135" s="9">
        <f t="shared" ref="I135:I137" si="163">INT(F135*H135)</f>
        <v>0</v>
      </c>
      <c r="J135" s="18">
        <f t="shared" ref="J135:J137" si="164">SUM(I135)</f>
        <v>0</v>
      </c>
      <c r="K135" s="27">
        <f t="shared" si="109"/>
        <v>2.1572064176890926</v>
      </c>
      <c r="L135" s="28">
        <f t="shared" ref="L135:L137" si="165">INT(J135*K135)</f>
        <v>0</v>
      </c>
      <c r="M135" s="35">
        <f t="shared" ref="M135:M137" si="166">L135</f>
        <v>0</v>
      </c>
      <c r="N135" s="24" t="e">
        <f t="shared" si="117"/>
        <v>#DIV/0!</v>
      </c>
      <c r="O135" s="20">
        <v>1</v>
      </c>
      <c r="P135" s="60">
        <f t="shared" si="61"/>
        <v>131</v>
      </c>
      <c r="Q135" s="2"/>
    </row>
    <row r="136" spans="2:17" ht="31.5" customHeight="1">
      <c r="B136" s="68"/>
      <c r="C136" s="1" t="s">
        <v>159</v>
      </c>
      <c r="D136" s="38" t="s">
        <v>182</v>
      </c>
      <c r="E136" s="38"/>
      <c r="F136" s="1">
        <v>1</v>
      </c>
      <c r="G136" s="37" t="s">
        <v>4</v>
      </c>
      <c r="H136" s="116"/>
      <c r="I136" s="9">
        <f t="shared" ref="I136" si="167">INT(F136*H136)</f>
        <v>0</v>
      </c>
      <c r="J136" s="18">
        <f t="shared" ref="J136" si="168">SUM(I136)</f>
        <v>0</v>
      </c>
      <c r="K136" s="27">
        <f t="shared" si="109"/>
        <v>2.1572064176890926</v>
      </c>
      <c r="L136" s="28">
        <f t="shared" ref="L136" si="169">INT(J136*K136)</f>
        <v>0</v>
      </c>
      <c r="M136" s="35">
        <f t="shared" ref="M136" si="170">L136</f>
        <v>0</v>
      </c>
      <c r="N136" s="24" t="e">
        <f t="shared" si="117"/>
        <v>#DIV/0!</v>
      </c>
      <c r="O136" s="20">
        <v>1</v>
      </c>
      <c r="P136" s="60">
        <f t="shared" ref="P136:P145" si="171">P135+1</f>
        <v>132</v>
      </c>
      <c r="Q136" s="2"/>
    </row>
    <row r="137" spans="2:17" ht="31.5" customHeight="1">
      <c r="B137" s="68" t="s">
        <v>178</v>
      </c>
      <c r="C137" s="1" t="s">
        <v>183</v>
      </c>
      <c r="D137" s="38" t="s">
        <v>184</v>
      </c>
      <c r="E137" s="38"/>
      <c r="F137" s="1">
        <v>1</v>
      </c>
      <c r="G137" s="37" t="s">
        <v>193</v>
      </c>
      <c r="H137" s="116"/>
      <c r="I137" s="9">
        <f t="shared" si="163"/>
        <v>0</v>
      </c>
      <c r="J137" s="18">
        <f t="shared" si="164"/>
        <v>0</v>
      </c>
      <c r="K137" s="27">
        <f t="shared" ref="K137:K145" si="172">$I$160</f>
        <v>1.8661793864935268</v>
      </c>
      <c r="L137" s="28">
        <f t="shared" si="165"/>
        <v>0</v>
      </c>
      <c r="M137" s="35">
        <f t="shared" si="166"/>
        <v>0</v>
      </c>
      <c r="N137" s="24" t="e">
        <f t="shared" si="117"/>
        <v>#DIV/0!</v>
      </c>
      <c r="O137" s="20">
        <v>1</v>
      </c>
      <c r="P137" s="60">
        <f t="shared" si="171"/>
        <v>133</v>
      </c>
      <c r="Q137" s="2"/>
    </row>
    <row r="138" spans="2:17" ht="31.5" customHeight="1">
      <c r="B138" s="68"/>
      <c r="C138" s="1"/>
      <c r="D138" s="38" t="s">
        <v>185</v>
      </c>
      <c r="E138" s="38"/>
      <c r="F138" s="1">
        <v>1</v>
      </c>
      <c r="G138" s="37" t="s">
        <v>193</v>
      </c>
      <c r="H138" s="116"/>
      <c r="I138" s="9">
        <f t="shared" ref="I138" si="173">INT(F138*H138)</f>
        <v>0</v>
      </c>
      <c r="J138" s="18">
        <f t="shared" ref="J138" si="174">SUM(I138)</f>
        <v>0</v>
      </c>
      <c r="K138" s="27">
        <f t="shared" si="172"/>
        <v>1.8661793864935268</v>
      </c>
      <c r="L138" s="28">
        <f t="shared" ref="L138" si="175">INT(J138*K138)</f>
        <v>0</v>
      </c>
      <c r="M138" s="35">
        <f t="shared" ref="M138" si="176">L138</f>
        <v>0</v>
      </c>
      <c r="N138" s="24" t="e">
        <f t="shared" si="117"/>
        <v>#DIV/0!</v>
      </c>
      <c r="O138" s="20">
        <v>1</v>
      </c>
      <c r="P138" s="60">
        <f t="shared" si="171"/>
        <v>134</v>
      </c>
      <c r="Q138" s="2"/>
    </row>
    <row r="139" spans="2:17" ht="31.5" customHeight="1">
      <c r="B139" s="68"/>
      <c r="C139" s="1"/>
      <c r="D139" s="38" t="s">
        <v>186</v>
      </c>
      <c r="E139" s="38"/>
      <c r="F139" s="1">
        <v>1</v>
      </c>
      <c r="G139" s="37" t="s">
        <v>193</v>
      </c>
      <c r="H139" s="116"/>
      <c r="I139" s="9">
        <f t="shared" ref="I139:I140" si="177">INT(F139*H139)</f>
        <v>0</v>
      </c>
      <c r="J139" s="18">
        <f t="shared" ref="J139:J140" si="178">SUM(I139)</f>
        <v>0</v>
      </c>
      <c r="K139" s="27">
        <f t="shared" si="172"/>
        <v>1.8661793864935268</v>
      </c>
      <c r="L139" s="28">
        <f t="shared" ref="L139:L140" si="179">INT(J139*K139)</f>
        <v>0</v>
      </c>
      <c r="M139" s="35">
        <f t="shared" ref="M139:M140" si="180">L139</f>
        <v>0</v>
      </c>
      <c r="N139" s="24" t="e">
        <f t="shared" si="117"/>
        <v>#DIV/0!</v>
      </c>
      <c r="O139" s="20">
        <v>1</v>
      </c>
      <c r="P139" s="60">
        <f t="shared" si="171"/>
        <v>135</v>
      </c>
      <c r="Q139" s="2"/>
    </row>
    <row r="140" spans="2:17" ht="31.5" customHeight="1">
      <c r="B140" s="68"/>
      <c r="C140" s="1"/>
      <c r="D140" s="38" t="s">
        <v>187</v>
      </c>
      <c r="E140" s="38"/>
      <c r="F140" s="1">
        <v>1</v>
      </c>
      <c r="G140" s="37" t="s">
        <v>193</v>
      </c>
      <c r="H140" s="116"/>
      <c r="I140" s="9">
        <f t="shared" si="177"/>
        <v>0</v>
      </c>
      <c r="J140" s="18">
        <f t="shared" si="178"/>
        <v>0</v>
      </c>
      <c r="K140" s="27">
        <f t="shared" si="172"/>
        <v>1.8661793864935268</v>
      </c>
      <c r="L140" s="28">
        <f t="shared" si="179"/>
        <v>0</v>
      </c>
      <c r="M140" s="35">
        <f t="shared" si="180"/>
        <v>0</v>
      </c>
      <c r="N140" s="24" t="e">
        <f t="shared" si="117"/>
        <v>#DIV/0!</v>
      </c>
      <c r="O140" s="20">
        <v>1</v>
      </c>
      <c r="P140" s="60">
        <f t="shared" si="171"/>
        <v>136</v>
      </c>
      <c r="Q140" s="2"/>
    </row>
    <row r="141" spans="2:17" ht="31.5" customHeight="1">
      <c r="B141" s="68"/>
      <c r="C141" s="1"/>
      <c r="D141" s="38" t="s">
        <v>188</v>
      </c>
      <c r="E141" s="38"/>
      <c r="F141" s="1">
        <v>1</v>
      </c>
      <c r="G141" s="37" t="s">
        <v>193</v>
      </c>
      <c r="H141" s="116"/>
      <c r="I141" s="9">
        <f t="shared" ref="I141:I142" si="181">INT(F141*H141)</f>
        <v>0</v>
      </c>
      <c r="J141" s="18">
        <f t="shared" ref="J141:J142" si="182">SUM(I141)</f>
        <v>0</v>
      </c>
      <c r="K141" s="27">
        <f t="shared" si="172"/>
        <v>1.8661793864935268</v>
      </c>
      <c r="L141" s="28">
        <f t="shared" ref="L141:L142" si="183">INT(J141*K141)</f>
        <v>0</v>
      </c>
      <c r="M141" s="35">
        <f t="shared" ref="M141:M142" si="184">L141</f>
        <v>0</v>
      </c>
      <c r="N141" s="24" t="e">
        <f t="shared" si="117"/>
        <v>#DIV/0!</v>
      </c>
      <c r="O141" s="20">
        <v>1</v>
      </c>
      <c r="P141" s="60">
        <f t="shared" si="171"/>
        <v>137</v>
      </c>
      <c r="Q141" s="2"/>
    </row>
    <row r="142" spans="2:17" ht="31.5" customHeight="1">
      <c r="B142" s="68"/>
      <c r="C142" s="1"/>
      <c r="D142" s="38" t="s">
        <v>189</v>
      </c>
      <c r="E142" s="38"/>
      <c r="F142" s="1">
        <v>1</v>
      </c>
      <c r="G142" s="37" t="s">
        <v>193</v>
      </c>
      <c r="H142" s="116"/>
      <c r="I142" s="9">
        <f t="shared" si="181"/>
        <v>0</v>
      </c>
      <c r="J142" s="18">
        <f t="shared" si="182"/>
        <v>0</v>
      </c>
      <c r="K142" s="27">
        <f t="shared" si="172"/>
        <v>1.8661793864935268</v>
      </c>
      <c r="L142" s="28">
        <f t="shared" si="183"/>
        <v>0</v>
      </c>
      <c r="M142" s="35">
        <f t="shared" si="184"/>
        <v>0</v>
      </c>
      <c r="N142" s="24" t="e">
        <f t="shared" si="117"/>
        <v>#DIV/0!</v>
      </c>
      <c r="O142" s="20">
        <v>1</v>
      </c>
      <c r="P142" s="60">
        <f t="shared" si="171"/>
        <v>138</v>
      </c>
      <c r="Q142" s="2"/>
    </row>
    <row r="143" spans="2:17" ht="31.5" customHeight="1">
      <c r="B143" s="68"/>
      <c r="C143" s="1"/>
      <c r="D143" s="38" t="s">
        <v>190</v>
      </c>
      <c r="E143" s="38"/>
      <c r="F143" s="1">
        <v>1</v>
      </c>
      <c r="G143" s="37" t="s">
        <v>193</v>
      </c>
      <c r="H143" s="116"/>
      <c r="I143" s="9">
        <f t="shared" ref="I143:I144" si="185">INT(F143*H143)</f>
        <v>0</v>
      </c>
      <c r="J143" s="18">
        <f t="shared" ref="J143:J144" si="186">SUM(I143)</f>
        <v>0</v>
      </c>
      <c r="K143" s="27">
        <f t="shared" si="172"/>
        <v>1.8661793864935268</v>
      </c>
      <c r="L143" s="28">
        <f t="shared" ref="L143:L144" si="187">INT(J143*K143)</f>
        <v>0</v>
      </c>
      <c r="M143" s="35">
        <f t="shared" ref="M143:M144" si="188">L143</f>
        <v>0</v>
      </c>
      <c r="N143" s="24" t="e">
        <f t="shared" si="117"/>
        <v>#DIV/0!</v>
      </c>
      <c r="O143" s="20">
        <v>1</v>
      </c>
      <c r="P143" s="60">
        <f t="shared" si="171"/>
        <v>139</v>
      </c>
      <c r="Q143" s="2"/>
    </row>
    <row r="144" spans="2:17" ht="31.5" customHeight="1">
      <c r="B144" s="68"/>
      <c r="C144" s="1"/>
      <c r="D144" s="38" t="s">
        <v>191</v>
      </c>
      <c r="E144" s="38"/>
      <c r="F144" s="1">
        <v>1</v>
      </c>
      <c r="G144" s="37" t="s">
        <v>193</v>
      </c>
      <c r="H144" s="116"/>
      <c r="I144" s="9">
        <f t="shared" si="185"/>
        <v>0</v>
      </c>
      <c r="J144" s="18">
        <f t="shared" si="186"/>
        <v>0</v>
      </c>
      <c r="K144" s="27">
        <f t="shared" si="172"/>
        <v>1.8661793864935268</v>
      </c>
      <c r="L144" s="28">
        <f t="shared" si="187"/>
        <v>0</v>
      </c>
      <c r="M144" s="35">
        <f t="shared" si="188"/>
        <v>0</v>
      </c>
      <c r="N144" s="24" t="e">
        <f t="shared" si="117"/>
        <v>#DIV/0!</v>
      </c>
      <c r="O144" s="20">
        <v>1</v>
      </c>
      <c r="P144" s="60">
        <f t="shared" si="171"/>
        <v>140</v>
      </c>
      <c r="Q144" s="2"/>
    </row>
    <row r="145" spans="2:17" ht="31.5" customHeight="1">
      <c r="B145" s="68"/>
      <c r="C145" s="1"/>
      <c r="D145" s="38" t="s">
        <v>192</v>
      </c>
      <c r="E145" s="38"/>
      <c r="F145" s="1">
        <v>1</v>
      </c>
      <c r="G145" s="37" t="s">
        <v>193</v>
      </c>
      <c r="H145" s="116"/>
      <c r="I145" s="9">
        <f t="shared" ref="I145" si="189">INT(F145*H145)</f>
        <v>0</v>
      </c>
      <c r="J145" s="18">
        <f t="shared" ref="J145" si="190">SUM(I145)</f>
        <v>0</v>
      </c>
      <c r="K145" s="27">
        <f t="shared" si="172"/>
        <v>1.8661793864935268</v>
      </c>
      <c r="L145" s="28">
        <f t="shared" ref="L145" si="191">INT(J145*K145)</f>
        <v>0</v>
      </c>
      <c r="M145" s="35">
        <f t="shared" ref="M145" si="192">L145</f>
        <v>0</v>
      </c>
      <c r="N145" s="24" t="e">
        <f t="shared" si="117"/>
        <v>#DIV/0!</v>
      </c>
      <c r="O145" s="20">
        <v>1</v>
      </c>
      <c r="P145" s="60">
        <f t="shared" si="171"/>
        <v>141</v>
      </c>
      <c r="Q145" s="2"/>
    </row>
    <row r="146" spans="2:17" ht="31.5" customHeight="1">
      <c r="B146" s="68"/>
      <c r="C146" s="1"/>
      <c r="D146" s="38"/>
      <c r="E146" s="38"/>
      <c r="F146" s="1"/>
      <c r="G146" s="37"/>
      <c r="H146" s="45"/>
      <c r="I146" s="9"/>
      <c r="J146" s="18"/>
      <c r="K146" s="27"/>
      <c r="L146" s="28"/>
      <c r="M146" s="35"/>
      <c r="N146" s="24"/>
      <c r="O146" s="20"/>
      <c r="P146" s="60"/>
      <c r="Q146" s="2"/>
    </row>
    <row r="147" spans="2:17" ht="31.5" customHeight="1" thickBot="1">
      <c r="B147" s="69"/>
      <c r="C147" s="70"/>
      <c r="D147" s="71"/>
      <c r="E147" s="71"/>
      <c r="F147" s="72"/>
      <c r="G147" s="72"/>
      <c r="H147" s="73"/>
      <c r="I147" s="73"/>
      <c r="J147" s="75">
        <f>SUM(J5:J145)</f>
        <v>0</v>
      </c>
      <c r="K147" s="74"/>
      <c r="L147" s="88">
        <f>SUM(L5:L145)</f>
        <v>0</v>
      </c>
      <c r="M147" s="75">
        <f>SUM(M5:M145)</f>
        <v>0</v>
      </c>
      <c r="N147" s="76"/>
      <c r="O147" s="77"/>
      <c r="P147" s="78"/>
      <c r="Q147" s="2"/>
    </row>
    <row r="148" spans="2:17" ht="37.5" customHeight="1">
      <c r="L148" s="89"/>
      <c r="M148" s="86"/>
      <c r="N148" s="29"/>
      <c r="O148" s="30"/>
    </row>
    <row r="149" spans="2:17">
      <c r="L149" s="87"/>
      <c r="M149" s="87"/>
      <c r="N149" s="29"/>
      <c r="O149" s="30"/>
    </row>
    <row r="150" spans="2:17">
      <c r="L150" s="87"/>
      <c r="M150" s="87"/>
      <c r="N150" s="29"/>
      <c r="O150" s="30"/>
    </row>
    <row r="151" spans="2:17">
      <c r="L151" s="87"/>
      <c r="M151" s="87"/>
      <c r="N151" s="29"/>
      <c r="O151" s="30"/>
    </row>
    <row r="152" spans="2:17">
      <c r="L152" s="87"/>
      <c r="M152" s="87"/>
      <c r="N152" s="29"/>
      <c r="O152" s="30"/>
    </row>
    <row r="153" spans="2:17">
      <c r="L153" s="87"/>
      <c r="M153" s="87"/>
      <c r="N153" s="29"/>
      <c r="O153" s="30"/>
    </row>
    <row r="154" spans="2:17">
      <c r="F154" s="2" t="s">
        <v>198</v>
      </c>
      <c r="L154" s="87"/>
      <c r="M154" s="87"/>
    </row>
    <row r="155" spans="2:17" ht="12.75" customHeight="1">
      <c r="F155" s="111" t="s">
        <v>194</v>
      </c>
      <c r="G155" s="111"/>
      <c r="H155" s="49" t="s">
        <v>195</v>
      </c>
      <c r="I155" s="110" t="s">
        <v>196</v>
      </c>
      <c r="J155" s="110"/>
    </row>
    <row r="156" spans="2:17" ht="14.25" customHeight="1">
      <c r="C156" s="90" t="s">
        <v>202</v>
      </c>
      <c r="D156" t="s">
        <v>17</v>
      </c>
      <c r="E156"/>
      <c r="F156" s="112">
        <v>24000000</v>
      </c>
      <c r="G156" s="112"/>
      <c r="H156" s="112">
        <v>11125500</v>
      </c>
      <c r="I156" s="113">
        <f>SUM(F156/H156)</f>
        <v>2.1572064176890926</v>
      </c>
      <c r="J156" s="113"/>
    </row>
    <row r="157" spans="2:17" ht="15.95" customHeight="1">
      <c r="D157" t="s">
        <v>50</v>
      </c>
      <c r="E157"/>
      <c r="F157" s="112"/>
      <c r="G157" s="112"/>
      <c r="H157" s="112"/>
      <c r="I157" s="113"/>
      <c r="J157" s="113"/>
    </row>
    <row r="158" spans="2:17" ht="15.95" customHeight="1"/>
    <row r="159" spans="2:17" s="7" customFormat="1" ht="15.95" customHeight="1">
      <c r="C159" s="90" t="s">
        <v>202</v>
      </c>
      <c r="D159" t="s">
        <v>16</v>
      </c>
      <c r="F159" s="111" t="s">
        <v>194</v>
      </c>
      <c r="G159" s="111"/>
      <c r="H159" s="49" t="s">
        <v>197</v>
      </c>
      <c r="I159" s="110" t="s">
        <v>196</v>
      </c>
      <c r="J159" s="110"/>
      <c r="P159" s="19"/>
      <c r="Q159" s="12"/>
    </row>
    <row r="160" spans="2:17" ht="15.95" customHeight="1">
      <c r="D160" t="s">
        <v>49</v>
      </c>
      <c r="F160" s="110">
        <v>24000000</v>
      </c>
      <c r="G160" s="110"/>
      <c r="H160" s="110">
        <v>12860500</v>
      </c>
      <c r="I160" s="113">
        <f>SUM(F160/H160)</f>
        <v>1.8661793864935268</v>
      </c>
      <c r="J160" s="113"/>
    </row>
    <row r="161" spans="3:17" ht="15.95" customHeight="1">
      <c r="D161" t="s">
        <v>18</v>
      </c>
      <c r="F161" s="110"/>
      <c r="G161" s="110"/>
      <c r="H161" s="110"/>
      <c r="I161" s="113"/>
      <c r="J161" s="113"/>
    </row>
    <row r="163" spans="3:17" ht="13.5" customHeight="1"/>
    <row r="164" spans="3:17" ht="13.5">
      <c r="D164" s="50"/>
      <c r="E164" s="51"/>
    </row>
    <row r="165" spans="3:17" ht="13.5" customHeight="1">
      <c r="D165" s="51"/>
      <c r="E165" s="51"/>
    </row>
    <row r="166" spans="3:17" ht="13.5" customHeight="1">
      <c r="D166" s="51"/>
      <c r="E166" s="51"/>
    </row>
    <row r="167" spans="3:17" ht="13.5">
      <c r="D167" s="52"/>
      <c r="E167" s="52"/>
      <c r="F167" s="6"/>
      <c r="G167" s="6"/>
    </row>
    <row r="168" spans="3:17" ht="13.5">
      <c r="C168" s="2"/>
      <c r="D168" s="51"/>
      <c r="E168" s="51"/>
      <c r="K168" s="2"/>
      <c r="M168" s="2"/>
      <c r="N168" s="2"/>
      <c r="O168" s="2"/>
      <c r="P168" s="2"/>
      <c r="Q168" s="2"/>
    </row>
    <row r="169" spans="3:17" ht="12.75" customHeight="1">
      <c r="C169" s="2"/>
      <c r="D169" s="51"/>
      <c r="E169" s="51"/>
      <c r="K169" s="2"/>
      <c r="M169" s="2"/>
      <c r="N169" s="2"/>
      <c r="O169" s="2"/>
      <c r="P169" s="2"/>
      <c r="Q169" s="2"/>
    </row>
    <row r="170" spans="3:17" ht="13.5">
      <c r="C170" s="2"/>
      <c r="D170" s="48"/>
      <c r="E170" s="31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6" spans="3:17">
      <c r="N176" s="25" t="e">
        <f>SUM(N5:N145)</f>
        <v>#DIV/0!</v>
      </c>
    </row>
  </sheetData>
  <sheetProtection sheet="1" objects="1" scenarios="1"/>
  <protectedRanges>
    <protectedRange sqref="H5:H145" name="範囲1"/>
  </protectedRanges>
  <mergeCells count="20">
    <mergeCell ref="F160:G161"/>
    <mergeCell ref="H160:H161"/>
    <mergeCell ref="F159:G159"/>
    <mergeCell ref="I159:J159"/>
    <mergeCell ref="F155:G155"/>
    <mergeCell ref="I155:J155"/>
    <mergeCell ref="F156:G157"/>
    <mergeCell ref="H156:H157"/>
    <mergeCell ref="I160:J161"/>
    <mergeCell ref="I156:J157"/>
    <mergeCell ref="B1:P2"/>
    <mergeCell ref="J3:J4"/>
    <mergeCell ref="K3:K4"/>
    <mergeCell ref="L3:M4"/>
    <mergeCell ref="B3:B4"/>
    <mergeCell ref="N3:N4"/>
    <mergeCell ref="O3:O4"/>
    <mergeCell ref="P3:P4"/>
    <mergeCell ref="C3:C4"/>
    <mergeCell ref="D3:I3"/>
  </mergeCells>
  <phoneticPr fontId="2"/>
  <printOptions horizontalCentered="1"/>
  <pageMargins left="0.70866141732283472" right="0.70866141732283472" top="0.35433070866141736" bottom="0.15748031496062992" header="0.31496062992125984" footer="0.31496062992125984"/>
  <pageSetup paperSize="9" scale="55" fitToHeight="0" orientation="portrait" cellComments="asDisplayed" r:id="rId1"/>
  <headerFooter>
    <oddFooter>&amp;C&amp;F　&amp;P/&amp;N</oddFooter>
  </headerFooter>
  <rowBreaks count="3" manualBreakCount="3">
    <brk id="49" max="15" man="1"/>
    <brk id="94" max="15" man="1"/>
    <brk id="129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①積算用</vt:lpstr>
      <vt:lpstr>①積算用!Print_Area</vt:lpstr>
      <vt:lpstr>①積算用!Print_Titles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masa_tatehana</dc:creator>
  <cp:lastModifiedBy>suido-043</cp:lastModifiedBy>
  <cp:lastPrinted>2023-03-30T11:54:35Z</cp:lastPrinted>
  <dcterms:created xsi:type="dcterms:W3CDTF">2013-08-21T02:27:39Z</dcterms:created>
  <dcterms:modified xsi:type="dcterms:W3CDTF">2023-03-31T13:23:39Z</dcterms:modified>
</cp:coreProperties>
</file>