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20-契約業務\01-●工事委託フォルダ\R6工事委託等フォルダ\200-委託\02 公共\05 公共第5号 公共汚水桝設置業務委託_一般競争\HP用\配付様式\"/>
    </mc:Choice>
  </mc:AlternateContent>
  <bookViews>
    <workbookView xWindow="0" yWindow="0" windowWidth="28800" windowHeight="12210" tabRatio="695" activeTab="1"/>
  </bookViews>
  <sheets>
    <sheet name="契約単価算定表" sheetId="4" r:id="rId1"/>
    <sheet name="（様式1）公共汚水桝設置指示書" sheetId="1" r:id="rId2"/>
    <sheet name="（様式2）公共汚水桝設置完了報告書" sheetId="5" r:id="rId3"/>
    <sheet name="(様式3)実績報告書(兼請求明細書)" sheetId="6" r:id="rId4"/>
    <sheet name="（様式4）公共ます設置業務委託写真・出来形管理基準" sheetId="3" r:id="rId5"/>
  </sheets>
  <definedNames>
    <definedName name="_xlnm.Print_Area" localSheetId="1">'（様式1）公共汚水桝設置指示書'!$A$1:$M$213</definedName>
    <definedName name="_xlnm.Print_Area" localSheetId="2">'（様式2）公共汚水桝設置完了報告書'!$A$1:$M$218</definedName>
    <definedName name="_xlnm.Print_Area" localSheetId="4">'（様式4）公共ます設置業務委託写真・出来形管理基準'!$A$1:$F$38</definedName>
    <definedName name="_xlnm.Print_Area" localSheetId="0">契約単価算定表!$A$1:$J$160</definedName>
    <definedName name="_xlnm.Print_Titles" localSheetId="0">契約単価算定表!$2:$4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8" i="5" l="1"/>
  <c r="G166" i="4"/>
  <c r="G15" i="5" l="1"/>
  <c r="B24" i="1" l="1"/>
  <c r="H131" i="5"/>
  <c r="F131" i="5"/>
  <c r="J131" i="5"/>
  <c r="D114" i="5"/>
  <c r="F114" i="5"/>
  <c r="H114" i="5"/>
  <c r="J114" i="5"/>
  <c r="F115" i="5"/>
  <c r="H115" i="5"/>
  <c r="J115" i="5"/>
  <c r="F116" i="5"/>
  <c r="H116" i="5"/>
  <c r="J116" i="5"/>
  <c r="F117" i="5"/>
  <c r="H117" i="5"/>
  <c r="J117" i="5"/>
  <c r="F118" i="5"/>
  <c r="H118" i="5"/>
  <c r="J118" i="5"/>
  <c r="H127" i="1"/>
  <c r="F127" i="1"/>
  <c r="J127" i="1"/>
  <c r="J115" i="1"/>
  <c r="H104" i="1"/>
  <c r="J8" i="4" l="1"/>
  <c r="J9" i="4"/>
  <c r="J10" i="4" s="1"/>
  <c r="J11" i="4" s="1"/>
  <c r="J12" i="4" s="1"/>
  <c r="J13" i="4" s="1"/>
  <c r="J14" i="4" s="1"/>
  <c r="J15" i="4" s="1"/>
  <c r="J16" i="4" s="1"/>
  <c r="J17" i="4" s="1"/>
  <c r="J18" i="4" s="1"/>
  <c r="J19" i="4" s="1"/>
  <c r="J20" i="4" s="1"/>
  <c r="J21" i="4" s="1"/>
  <c r="J22" i="4" s="1"/>
  <c r="J23" i="4" s="1"/>
  <c r="J24" i="4" s="1"/>
  <c r="J25" i="4" s="1"/>
  <c r="J26" i="4" s="1"/>
  <c r="J27" i="4" s="1"/>
  <c r="J28" i="4" s="1"/>
  <c r="J29" i="4" s="1"/>
  <c r="J30" i="4" s="1"/>
  <c r="J31" i="4" s="1"/>
  <c r="J32" i="4" s="1"/>
  <c r="J33" i="4" s="1"/>
  <c r="J34" i="4" s="1"/>
  <c r="J35" i="4" s="1"/>
  <c r="J36" i="4" s="1"/>
  <c r="J37" i="4" s="1"/>
  <c r="J38" i="4" s="1"/>
  <c r="J39" i="4" s="1"/>
  <c r="J40" i="4" s="1"/>
  <c r="J41" i="4" s="1"/>
  <c r="J42" i="4" s="1"/>
  <c r="J43" i="4" s="1"/>
  <c r="J44" i="4" s="1"/>
  <c r="J45" i="4"/>
  <c r="J46" i="4" s="1"/>
  <c r="J47" i="4" s="1"/>
  <c r="J48" i="4" s="1"/>
  <c r="J49" i="4" s="1"/>
  <c r="J50" i="4" s="1"/>
  <c r="J51" i="4"/>
  <c r="J52" i="4" s="1"/>
  <c r="J53" i="4" s="1"/>
  <c r="J54" i="4" s="1"/>
  <c r="J55" i="4" s="1"/>
  <c r="J56" i="4" s="1"/>
  <c r="J57" i="4"/>
  <c r="J58" i="4" s="1"/>
  <c r="J59" i="4" s="1"/>
  <c r="J60" i="4" s="1"/>
  <c r="J61" i="4" s="1"/>
  <c r="J62" i="4" s="1"/>
  <c r="J63" i="4" s="1"/>
  <c r="J64" i="4" s="1"/>
  <c r="J65" i="4" s="1"/>
  <c r="J66" i="4" s="1"/>
  <c r="J67" i="4" s="1"/>
  <c r="J68" i="4" s="1"/>
  <c r="J69" i="4" s="1"/>
  <c r="J70" i="4" s="1"/>
  <c r="J71" i="4" s="1"/>
  <c r="J72" i="4" s="1"/>
  <c r="J73" i="4" s="1"/>
  <c r="J74" i="4" s="1"/>
  <c r="J75" i="4" s="1"/>
  <c r="J76" i="4" s="1"/>
  <c r="J77" i="4" s="1"/>
  <c r="J78" i="4" s="1"/>
  <c r="J79" i="4" s="1"/>
  <c r="J80" i="4" s="1"/>
  <c r="J81" i="4" s="1"/>
  <c r="J82" i="4" s="1"/>
  <c r="J83" i="4" s="1"/>
  <c r="J84" i="4" s="1"/>
  <c r="J85" i="4" s="1"/>
  <c r="J86" i="4" s="1"/>
  <c r="J87" i="4" s="1"/>
  <c r="J88" i="4" s="1"/>
  <c r="J89" i="4" s="1"/>
  <c r="J90" i="4" s="1"/>
  <c r="J91" i="4" s="1"/>
  <c r="J92" i="4" s="1"/>
  <c r="J93" i="4" s="1"/>
  <c r="J94" i="4" s="1"/>
  <c r="J95" i="4" s="1"/>
  <c r="J96" i="4" s="1"/>
  <c r="J97" i="4" s="1"/>
  <c r="J98" i="4" s="1"/>
  <c r="J99" i="4" s="1"/>
  <c r="J100" i="4" s="1"/>
  <c r="J101" i="4" s="1"/>
  <c r="J102" i="4" s="1"/>
  <c r="J103" i="4" s="1"/>
  <c r="J104" i="4" s="1"/>
  <c r="J105" i="4" s="1"/>
  <c r="J106" i="4" s="1"/>
  <c r="J107" i="4" s="1"/>
  <c r="J108" i="4" s="1"/>
  <c r="J109" i="4" s="1"/>
  <c r="J110" i="4" s="1"/>
  <c r="J111" i="4" s="1"/>
  <c r="J112" i="4" s="1"/>
  <c r="J113" i="4" s="1"/>
  <c r="J114" i="4" s="1"/>
  <c r="J115" i="4" s="1"/>
  <c r="J116" i="4" s="1"/>
  <c r="J117" i="4" s="1"/>
  <c r="J118" i="4" s="1"/>
  <c r="J119" i="4" s="1"/>
  <c r="J120" i="4" s="1"/>
  <c r="J121" i="4" s="1"/>
  <c r="J122" i="4" s="1"/>
  <c r="J123" i="4" s="1"/>
  <c r="J124" i="4" s="1"/>
  <c r="J125" i="4" s="1"/>
  <c r="J126" i="4" s="1"/>
  <c r="J127" i="4" s="1"/>
  <c r="J128" i="4" s="1"/>
  <c r="J129" i="4" s="1"/>
  <c r="J130" i="4" s="1"/>
  <c r="J131" i="4" s="1"/>
  <c r="J132" i="4" s="1"/>
  <c r="J133" i="4" s="1"/>
  <c r="J134" i="4" s="1"/>
  <c r="J135" i="4" s="1"/>
  <c r="J136" i="4" s="1"/>
  <c r="J137" i="4" s="1"/>
  <c r="J138" i="4" s="1"/>
  <c r="J139" i="4" s="1"/>
  <c r="J140" i="4" s="1"/>
  <c r="J141" i="4" s="1"/>
  <c r="J142" i="4" s="1"/>
  <c r="J143" i="4" s="1"/>
  <c r="J144" i="4" s="1"/>
  <c r="J145" i="4" s="1"/>
  <c r="J146" i="4" s="1"/>
  <c r="J147" i="4" s="1"/>
  <c r="J148" i="4" s="1"/>
  <c r="J149" i="4" s="1"/>
  <c r="J150" i="4" s="1"/>
  <c r="J151" i="4" s="1"/>
  <c r="J7" i="4"/>
  <c r="H100" i="4"/>
  <c r="H83" i="4"/>
  <c r="H84" i="4"/>
  <c r="H85" i="4"/>
  <c r="H86" i="4"/>
  <c r="H87" i="4"/>
  <c r="K117" i="5" l="1"/>
  <c r="K113" i="1"/>
  <c r="K112" i="1"/>
  <c r="K116" i="5"/>
  <c r="K111" i="1"/>
  <c r="K115" i="5"/>
  <c r="K114" i="5"/>
  <c r="K110" i="1"/>
  <c r="K131" i="5"/>
  <c r="M131" i="5" s="1"/>
  <c r="K127" i="1"/>
  <c r="M127" i="1" s="1"/>
  <c r="K114" i="1"/>
  <c r="K118" i="5"/>
  <c r="F25" i="6"/>
  <c r="F26" i="6" l="1"/>
  <c r="F27" i="6" s="1"/>
  <c r="G14" i="5"/>
  <c r="G13" i="5"/>
  <c r="G12" i="5"/>
  <c r="J187" i="5"/>
  <c r="H187" i="5"/>
  <c r="J186" i="5"/>
  <c r="H186" i="5"/>
  <c r="J185" i="5"/>
  <c r="H185" i="5"/>
  <c r="J184" i="5"/>
  <c r="H184" i="5"/>
  <c r="J183" i="5"/>
  <c r="H183" i="5"/>
  <c r="J182" i="5"/>
  <c r="H182" i="5"/>
  <c r="J181" i="5"/>
  <c r="H181" i="5"/>
  <c r="J180" i="5"/>
  <c r="H180" i="5"/>
  <c r="J179" i="5"/>
  <c r="H179" i="5"/>
  <c r="F179" i="5"/>
  <c r="D179" i="5"/>
  <c r="J178" i="5"/>
  <c r="H178" i="5"/>
  <c r="F178" i="5"/>
  <c r="D178" i="5"/>
  <c r="J177" i="5"/>
  <c r="H177" i="5"/>
  <c r="F177" i="5"/>
  <c r="D177" i="5"/>
  <c r="J176" i="5"/>
  <c r="H176" i="5"/>
  <c r="F176" i="5"/>
  <c r="D176" i="5"/>
  <c r="J175" i="5"/>
  <c r="H175" i="5"/>
  <c r="F175" i="5"/>
  <c r="D175" i="5"/>
  <c r="J174" i="5"/>
  <c r="H174" i="5"/>
  <c r="F174" i="5"/>
  <c r="D174" i="5"/>
  <c r="J173" i="5"/>
  <c r="H173" i="5"/>
  <c r="F173" i="5"/>
  <c r="D173" i="5"/>
  <c r="J167" i="5"/>
  <c r="H167" i="5"/>
  <c r="F167" i="5"/>
  <c r="D167" i="5"/>
  <c r="J166" i="5"/>
  <c r="H166" i="5"/>
  <c r="F166" i="5"/>
  <c r="J165" i="5"/>
  <c r="H165" i="5"/>
  <c r="F165" i="5"/>
  <c r="J164" i="5"/>
  <c r="H164" i="5"/>
  <c r="F164" i="5"/>
  <c r="J163" i="5"/>
  <c r="H163" i="5"/>
  <c r="F163" i="5"/>
  <c r="J162" i="5"/>
  <c r="F162" i="5"/>
  <c r="J161" i="5"/>
  <c r="F161" i="5"/>
  <c r="J160" i="5"/>
  <c r="F160" i="5"/>
  <c r="J159" i="5"/>
  <c r="F159" i="5"/>
  <c r="J158" i="5"/>
  <c r="F158" i="5"/>
  <c r="J157" i="5"/>
  <c r="F157" i="5"/>
  <c r="J156" i="5"/>
  <c r="F156" i="5"/>
  <c r="J155" i="5"/>
  <c r="F155" i="5"/>
  <c r="J154" i="5"/>
  <c r="F154" i="5"/>
  <c r="J153" i="5"/>
  <c r="F153" i="5"/>
  <c r="J152" i="5"/>
  <c r="F152" i="5"/>
  <c r="J151" i="5"/>
  <c r="F151" i="5"/>
  <c r="J150" i="5"/>
  <c r="F150" i="5"/>
  <c r="J149" i="5"/>
  <c r="F149" i="5"/>
  <c r="J148" i="5"/>
  <c r="F148" i="5"/>
  <c r="D148" i="5"/>
  <c r="J147" i="5"/>
  <c r="F147" i="5"/>
  <c r="J146" i="5"/>
  <c r="F146" i="5"/>
  <c r="D146" i="5"/>
  <c r="J145" i="5"/>
  <c r="F145" i="5"/>
  <c r="J144" i="5"/>
  <c r="F144" i="5"/>
  <c r="J143" i="5"/>
  <c r="F143" i="5"/>
  <c r="J142" i="5"/>
  <c r="F142" i="5"/>
  <c r="J141" i="5"/>
  <c r="F141" i="5"/>
  <c r="J140" i="5"/>
  <c r="F140" i="5"/>
  <c r="J139" i="5"/>
  <c r="F139" i="5"/>
  <c r="J138" i="5"/>
  <c r="F138" i="5"/>
  <c r="D138" i="5"/>
  <c r="J137" i="5"/>
  <c r="F137" i="5"/>
  <c r="J136" i="5"/>
  <c r="F136" i="5"/>
  <c r="J135" i="5"/>
  <c r="F135" i="5"/>
  <c r="J134" i="5"/>
  <c r="F134" i="5"/>
  <c r="J133" i="5"/>
  <c r="F133" i="5"/>
  <c r="J132" i="5"/>
  <c r="F132" i="5"/>
  <c r="D132" i="5"/>
  <c r="J130" i="5"/>
  <c r="F130" i="5"/>
  <c r="D130" i="5"/>
  <c r="J129" i="5"/>
  <c r="H129" i="5"/>
  <c r="F129" i="5"/>
  <c r="J128" i="5"/>
  <c r="H128" i="5"/>
  <c r="F128" i="5"/>
  <c r="J127" i="5"/>
  <c r="H127" i="5"/>
  <c r="F127" i="5"/>
  <c r="J126" i="5"/>
  <c r="H126" i="5"/>
  <c r="F126" i="5"/>
  <c r="J125" i="5"/>
  <c r="F125" i="5"/>
  <c r="J124" i="5"/>
  <c r="F124" i="5"/>
  <c r="D124" i="5"/>
  <c r="J123" i="5"/>
  <c r="H123" i="5"/>
  <c r="F123" i="5"/>
  <c r="J122" i="5"/>
  <c r="H122" i="5"/>
  <c r="F122" i="5"/>
  <c r="J121" i="5"/>
  <c r="H121" i="5"/>
  <c r="F121" i="5"/>
  <c r="J120" i="5"/>
  <c r="H120" i="5"/>
  <c r="F120" i="5"/>
  <c r="D120" i="5"/>
  <c r="J119" i="5"/>
  <c r="H119" i="5"/>
  <c r="F119" i="5"/>
  <c r="D119" i="5"/>
  <c r="J108" i="5"/>
  <c r="H108" i="5"/>
  <c r="F108" i="5"/>
  <c r="J107" i="5"/>
  <c r="H107" i="5"/>
  <c r="F107" i="5"/>
  <c r="J106" i="5"/>
  <c r="H106" i="5"/>
  <c r="F106" i="5"/>
  <c r="J105" i="5"/>
  <c r="H105" i="5"/>
  <c r="F105" i="5"/>
  <c r="J104" i="5"/>
  <c r="H104" i="5"/>
  <c r="F104" i="5"/>
  <c r="J103" i="5"/>
  <c r="H103" i="5"/>
  <c r="F103" i="5"/>
  <c r="J102" i="5"/>
  <c r="H102" i="5"/>
  <c r="F102" i="5"/>
  <c r="D102" i="5"/>
  <c r="J101" i="5"/>
  <c r="F101" i="5"/>
  <c r="D101" i="5"/>
  <c r="J100" i="5"/>
  <c r="F100" i="5"/>
  <c r="J99" i="5"/>
  <c r="F99" i="5"/>
  <c r="D99" i="5"/>
  <c r="J98" i="5"/>
  <c r="F98" i="5"/>
  <c r="J97" i="5"/>
  <c r="F97" i="5"/>
  <c r="D97" i="5"/>
  <c r="J96" i="5"/>
  <c r="H96" i="5"/>
  <c r="F96" i="5"/>
  <c r="J95" i="5"/>
  <c r="H95" i="5"/>
  <c r="F95" i="5"/>
  <c r="J94" i="5"/>
  <c r="H94" i="5"/>
  <c r="F94" i="5"/>
  <c r="D94" i="5"/>
  <c r="J93" i="5"/>
  <c r="F93" i="5"/>
  <c r="J92" i="5"/>
  <c r="F92" i="5"/>
  <c r="J91" i="5"/>
  <c r="F91" i="5"/>
  <c r="J90" i="5"/>
  <c r="F90" i="5"/>
  <c r="J89" i="5"/>
  <c r="F89" i="5"/>
  <c r="D89" i="5"/>
  <c r="J88" i="5"/>
  <c r="F88" i="5"/>
  <c r="J87" i="5"/>
  <c r="F87" i="5"/>
  <c r="J86" i="5"/>
  <c r="F86" i="5"/>
  <c r="J85" i="5"/>
  <c r="F85" i="5"/>
  <c r="J84" i="5"/>
  <c r="F84" i="5"/>
  <c r="J83" i="5"/>
  <c r="F83" i="5"/>
  <c r="D83" i="5"/>
  <c r="J82" i="5"/>
  <c r="F82" i="5"/>
  <c r="J81" i="5"/>
  <c r="F81" i="5"/>
  <c r="J80" i="5"/>
  <c r="F80" i="5"/>
  <c r="D80" i="5"/>
  <c r="J79" i="5"/>
  <c r="F79" i="5"/>
  <c r="J78" i="5"/>
  <c r="F78" i="5"/>
  <c r="J77" i="5"/>
  <c r="F77" i="5"/>
  <c r="J76" i="5"/>
  <c r="F76" i="5"/>
  <c r="D76" i="5"/>
  <c r="J75" i="5"/>
  <c r="F75" i="5"/>
  <c r="J74" i="5"/>
  <c r="F74" i="5"/>
  <c r="J73" i="5"/>
  <c r="F73" i="5"/>
  <c r="J72" i="5"/>
  <c r="F72" i="5"/>
  <c r="J71" i="5"/>
  <c r="F71" i="5"/>
  <c r="J70" i="5"/>
  <c r="F70" i="5"/>
  <c r="J69" i="5"/>
  <c r="F69" i="5"/>
  <c r="J68" i="5"/>
  <c r="F68" i="5"/>
  <c r="D68" i="5"/>
  <c r="J67" i="5"/>
  <c r="F67" i="5"/>
  <c r="D67" i="5"/>
  <c r="J66" i="5"/>
  <c r="H66" i="5"/>
  <c r="F66" i="5"/>
  <c r="J65" i="5"/>
  <c r="H65" i="5"/>
  <c r="F65" i="5"/>
  <c r="J64" i="5"/>
  <c r="H64" i="5"/>
  <c r="F64" i="5"/>
  <c r="J63" i="5"/>
  <c r="H63" i="5"/>
  <c r="F63" i="5"/>
  <c r="J62" i="5"/>
  <c r="H62" i="5"/>
  <c r="F62" i="5"/>
  <c r="J61" i="5"/>
  <c r="H61" i="5"/>
  <c r="F61" i="5"/>
  <c r="J57" i="5"/>
  <c r="H57" i="5"/>
  <c r="F57" i="5"/>
  <c r="J56" i="5"/>
  <c r="H56" i="5"/>
  <c r="F56" i="5"/>
  <c r="J55" i="5"/>
  <c r="H55" i="5"/>
  <c r="F55" i="5"/>
  <c r="J54" i="5"/>
  <c r="H54" i="5"/>
  <c r="F54" i="5"/>
  <c r="J53" i="5"/>
  <c r="H53" i="5"/>
  <c r="F53" i="5"/>
  <c r="J52" i="5"/>
  <c r="H52" i="5"/>
  <c r="F52" i="5"/>
  <c r="J51" i="5"/>
  <c r="H51" i="5"/>
  <c r="F51" i="5"/>
  <c r="J50" i="5"/>
  <c r="H50" i="5"/>
  <c r="F50" i="5"/>
  <c r="J49" i="5"/>
  <c r="H49" i="5"/>
  <c r="F49" i="5"/>
  <c r="J48" i="5"/>
  <c r="H48" i="5"/>
  <c r="F48" i="5"/>
  <c r="J47" i="5"/>
  <c r="H47" i="5"/>
  <c r="F47" i="5"/>
  <c r="J46" i="5"/>
  <c r="H46" i="5"/>
  <c r="F46" i="5"/>
  <c r="D46" i="5"/>
  <c r="J45" i="5"/>
  <c r="H45" i="5"/>
  <c r="F45" i="5"/>
  <c r="J44" i="5"/>
  <c r="H44" i="5"/>
  <c r="F44" i="5"/>
  <c r="J43" i="5"/>
  <c r="H43" i="5"/>
  <c r="F43" i="5"/>
  <c r="J42" i="5"/>
  <c r="H42" i="5"/>
  <c r="F42" i="5"/>
  <c r="J41" i="5"/>
  <c r="H41" i="5"/>
  <c r="F41" i="5"/>
  <c r="J40" i="5"/>
  <c r="H40" i="5"/>
  <c r="F40" i="5"/>
  <c r="J39" i="5"/>
  <c r="H39" i="5"/>
  <c r="F39" i="5"/>
  <c r="J38" i="5"/>
  <c r="H38" i="5"/>
  <c r="F38" i="5"/>
  <c r="J37" i="5"/>
  <c r="H37" i="5"/>
  <c r="F37" i="5"/>
  <c r="J36" i="5"/>
  <c r="H36" i="5"/>
  <c r="F36" i="5"/>
  <c r="J35" i="5"/>
  <c r="H35" i="5"/>
  <c r="F35" i="5"/>
  <c r="J34" i="5"/>
  <c r="H34" i="5"/>
  <c r="F34" i="5"/>
  <c r="J33" i="5"/>
  <c r="H33" i="5"/>
  <c r="F33" i="5"/>
  <c r="J32" i="5"/>
  <c r="H32" i="5"/>
  <c r="F32" i="5"/>
  <c r="J31" i="5"/>
  <c r="H31" i="5"/>
  <c r="F31" i="5"/>
  <c r="J30" i="5"/>
  <c r="H30" i="5"/>
  <c r="F30" i="5"/>
  <c r="J29" i="5"/>
  <c r="H29" i="5"/>
  <c r="F29" i="5"/>
  <c r="J28" i="5"/>
  <c r="H28" i="5"/>
  <c r="F28" i="5"/>
  <c r="D28" i="5"/>
  <c r="J170" i="1"/>
  <c r="J171" i="1"/>
  <c r="J172" i="1"/>
  <c r="J173" i="1"/>
  <c r="J174" i="1"/>
  <c r="J175" i="1"/>
  <c r="J176" i="1"/>
  <c r="J177" i="1"/>
  <c r="J178" i="1"/>
  <c r="J179" i="1"/>
  <c r="J180" i="1"/>
  <c r="J181" i="1"/>
  <c r="J182" i="1"/>
  <c r="J183" i="1"/>
  <c r="J169" i="1"/>
  <c r="J116" i="1"/>
  <c r="J117" i="1"/>
  <c r="J118" i="1"/>
  <c r="J119" i="1"/>
  <c r="J120" i="1"/>
  <c r="J121" i="1"/>
  <c r="J122" i="1"/>
  <c r="J123" i="1"/>
  <c r="J124" i="1"/>
  <c r="J125" i="1"/>
  <c r="J126"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57"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24" i="1"/>
  <c r="D170" i="1"/>
  <c r="D171" i="1"/>
  <c r="D172" i="1"/>
  <c r="D173" i="1"/>
  <c r="D174" i="1"/>
  <c r="D175" i="1"/>
  <c r="D169" i="1"/>
  <c r="D116" i="1"/>
  <c r="D120" i="1"/>
  <c r="D126" i="1"/>
  <c r="D128" i="1"/>
  <c r="D134" i="1"/>
  <c r="D142" i="1"/>
  <c r="D144" i="1"/>
  <c r="D163" i="1"/>
  <c r="D115" i="1"/>
  <c r="D63" i="1"/>
  <c r="D64" i="1"/>
  <c r="D72" i="1"/>
  <c r="D76" i="1"/>
  <c r="D79" i="1"/>
  <c r="D85" i="1"/>
  <c r="D90" i="1"/>
  <c r="D93" i="1"/>
  <c r="D95" i="1"/>
  <c r="D97" i="1"/>
  <c r="D98" i="1"/>
  <c r="D42" i="1"/>
  <c r="D24" i="1"/>
  <c r="H170" i="1"/>
  <c r="H171" i="1"/>
  <c r="H172" i="1"/>
  <c r="H173" i="1"/>
  <c r="H174" i="1"/>
  <c r="H175" i="1"/>
  <c r="H176" i="1"/>
  <c r="H177" i="1"/>
  <c r="H178" i="1"/>
  <c r="H179" i="1"/>
  <c r="H180" i="1"/>
  <c r="H181" i="1"/>
  <c r="H182" i="1"/>
  <c r="H183" i="1"/>
  <c r="H169" i="1"/>
  <c r="H163" i="1"/>
  <c r="F170" i="1"/>
  <c r="F171" i="1"/>
  <c r="F172" i="1"/>
  <c r="F173" i="1"/>
  <c r="F174" i="1"/>
  <c r="F175" i="1"/>
  <c r="F169" i="1"/>
  <c r="H116" i="1"/>
  <c r="H117" i="1"/>
  <c r="H118" i="1"/>
  <c r="H119" i="1"/>
  <c r="H122" i="1"/>
  <c r="H123" i="1"/>
  <c r="H124" i="1"/>
  <c r="H125" i="1"/>
  <c r="H159" i="1"/>
  <c r="H160" i="1"/>
  <c r="H161" i="1"/>
  <c r="H162" i="1"/>
  <c r="H115" i="1"/>
  <c r="F116" i="1"/>
  <c r="F117" i="1"/>
  <c r="F118" i="1"/>
  <c r="F119" i="1"/>
  <c r="F120" i="1"/>
  <c r="F121" i="1"/>
  <c r="F122" i="1"/>
  <c r="F123" i="1"/>
  <c r="F124" i="1"/>
  <c r="F125" i="1"/>
  <c r="F126"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15" i="1"/>
  <c r="H58" i="1"/>
  <c r="H59" i="1"/>
  <c r="H60" i="1"/>
  <c r="H61" i="1"/>
  <c r="H62" i="1"/>
  <c r="H90" i="1"/>
  <c r="H91" i="1"/>
  <c r="H92" i="1"/>
  <c r="H98" i="1"/>
  <c r="H99" i="1"/>
  <c r="H100" i="1"/>
  <c r="H101" i="1"/>
  <c r="H102" i="1"/>
  <c r="H103" i="1"/>
  <c r="H57" i="1"/>
  <c r="F104"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57"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24" i="1"/>
  <c r="F38" i="1"/>
  <c r="F39" i="1"/>
  <c r="F40" i="1"/>
  <c r="F41" i="1"/>
  <c r="F42" i="1"/>
  <c r="F43" i="1"/>
  <c r="F44" i="1"/>
  <c r="F45" i="1"/>
  <c r="F46" i="1"/>
  <c r="F47" i="1"/>
  <c r="F48" i="1"/>
  <c r="F49" i="1"/>
  <c r="F50" i="1"/>
  <c r="F51" i="1"/>
  <c r="F52" i="1"/>
  <c r="F53" i="1"/>
  <c r="F25" i="1"/>
  <c r="F26" i="1"/>
  <c r="F27" i="1"/>
  <c r="F28" i="1"/>
  <c r="F29" i="1"/>
  <c r="F30" i="1"/>
  <c r="F31" i="1"/>
  <c r="F32" i="1"/>
  <c r="F33" i="1"/>
  <c r="F34" i="1"/>
  <c r="F35" i="1"/>
  <c r="F36" i="1"/>
  <c r="F37" i="1"/>
  <c r="F24" i="1"/>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99" i="4"/>
  <c r="H98" i="4"/>
  <c r="H97" i="4"/>
  <c r="H96" i="4"/>
  <c r="H95" i="4"/>
  <c r="H94" i="4"/>
  <c r="H93" i="4"/>
  <c r="H92" i="4"/>
  <c r="H91" i="4"/>
  <c r="H90" i="4"/>
  <c r="H89" i="4"/>
  <c r="H88"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J6" i="4"/>
  <c r="H6" i="4"/>
  <c r="K25" i="1" l="1"/>
  <c r="M25" i="1" s="1"/>
  <c r="K29" i="5"/>
  <c r="K48" i="1"/>
  <c r="M48" i="1" s="1"/>
  <c r="K52" i="5"/>
  <c r="M52" i="5" s="1"/>
  <c r="K67" i="5"/>
  <c r="K63" i="1"/>
  <c r="M63" i="1" s="1"/>
  <c r="K91" i="5"/>
  <c r="M91" i="5" s="1"/>
  <c r="K87" i="1"/>
  <c r="M87" i="1" s="1"/>
  <c r="K125" i="5"/>
  <c r="M125" i="5" s="1"/>
  <c r="K121" i="1"/>
  <c r="M121" i="1" s="1"/>
  <c r="K150" i="5"/>
  <c r="M150" i="5" s="1"/>
  <c r="K146" i="1"/>
  <c r="M146" i="1" s="1"/>
  <c r="K179" i="5"/>
  <c r="K175" i="1"/>
  <c r="M175" i="1" s="1"/>
  <c r="K31" i="1"/>
  <c r="M31" i="1" s="1"/>
  <c r="K35" i="5"/>
  <c r="M35" i="5" s="1"/>
  <c r="K58" i="1"/>
  <c r="M58" i="1" s="1"/>
  <c r="K62" i="5"/>
  <c r="K82" i="1"/>
  <c r="M82" i="1" s="1"/>
  <c r="K86" i="5"/>
  <c r="M86" i="5" s="1"/>
  <c r="K120" i="5"/>
  <c r="K116" i="1"/>
  <c r="M116" i="1" s="1"/>
  <c r="K141" i="1"/>
  <c r="M141" i="1" s="1"/>
  <c r="K145" i="5"/>
  <c r="M145" i="5" s="1"/>
  <c r="K159" i="1"/>
  <c r="M159" i="1" s="1"/>
  <c r="K163" i="5"/>
  <c r="K32" i="1"/>
  <c r="M32" i="1" s="1"/>
  <c r="K36" i="5"/>
  <c r="M36" i="5" s="1"/>
  <c r="K37" i="5"/>
  <c r="K33" i="1"/>
  <c r="M33" i="1" s="1"/>
  <c r="K55" i="5"/>
  <c r="M55" i="5" s="1"/>
  <c r="K51" i="1"/>
  <c r="M51" i="1" s="1"/>
  <c r="K70" i="5"/>
  <c r="K66" i="1"/>
  <c r="M66" i="1" s="1"/>
  <c r="K94" i="5"/>
  <c r="M94" i="5" s="1"/>
  <c r="K90" i="1"/>
  <c r="M90" i="1" s="1"/>
  <c r="K118" i="1"/>
  <c r="M118" i="1" s="1"/>
  <c r="K122" i="5"/>
  <c r="K147" i="5"/>
  <c r="M147" i="5" s="1"/>
  <c r="K143" i="1"/>
  <c r="M143" i="1" s="1"/>
  <c r="K176" i="5"/>
  <c r="K172" i="1"/>
  <c r="M172" i="1" s="1"/>
  <c r="K32" i="5"/>
  <c r="M32" i="5" s="1"/>
  <c r="K28" i="1"/>
  <c r="K44" i="5"/>
  <c r="M44" i="5" s="1"/>
  <c r="K40" i="1"/>
  <c r="M29" i="1"/>
  <c r="K33" i="5"/>
  <c r="M33" i="5" s="1"/>
  <c r="K29" i="1"/>
  <c r="M35" i="1"/>
  <c r="K39" i="5"/>
  <c r="M39" i="5" s="1"/>
  <c r="K35" i="1"/>
  <c r="M41" i="1"/>
  <c r="K45" i="5"/>
  <c r="K41" i="1"/>
  <c r="M47" i="1"/>
  <c r="K51" i="5"/>
  <c r="M51" i="5" s="1"/>
  <c r="K47" i="1"/>
  <c r="M53" i="1"/>
  <c r="K57" i="5"/>
  <c r="K53" i="1"/>
  <c r="M62" i="1"/>
  <c r="K66" i="5"/>
  <c r="M66" i="5" s="1"/>
  <c r="K62" i="1"/>
  <c r="M68" i="1"/>
  <c r="K72" i="5"/>
  <c r="M72" i="5" s="1"/>
  <c r="K68" i="1"/>
  <c r="K78" i="5"/>
  <c r="M78" i="5" s="1"/>
  <c r="K74" i="1"/>
  <c r="K84" i="5"/>
  <c r="K80" i="1"/>
  <c r="M80" i="1" s="1"/>
  <c r="K90" i="5"/>
  <c r="M90" i="5" s="1"/>
  <c r="K86" i="1"/>
  <c r="M86" i="1" s="1"/>
  <c r="K96" i="5"/>
  <c r="K92" i="1"/>
  <c r="M92" i="1" s="1"/>
  <c r="K102" i="5"/>
  <c r="M102" i="5" s="1"/>
  <c r="K98" i="1"/>
  <c r="M98" i="1" s="1"/>
  <c r="K108" i="5"/>
  <c r="K104" i="1"/>
  <c r="M104" i="1" s="1"/>
  <c r="K124" i="5"/>
  <c r="M124" i="5" s="1"/>
  <c r="K120" i="1"/>
  <c r="M120" i="1" s="1"/>
  <c r="K126" i="1"/>
  <c r="M126" i="1" s="1"/>
  <c r="K130" i="5"/>
  <c r="K137" i="5"/>
  <c r="M137" i="5" s="1"/>
  <c r="K133" i="1"/>
  <c r="M133" i="1" s="1"/>
  <c r="K143" i="5"/>
  <c r="K139" i="1"/>
  <c r="M139" i="1" s="1"/>
  <c r="K149" i="5"/>
  <c r="M149" i="5" s="1"/>
  <c r="K145" i="1"/>
  <c r="M151" i="1"/>
  <c r="K155" i="5"/>
  <c r="K151" i="1"/>
  <c r="K161" i="5"/>
  <c r="K157" i="1"/>
  <c r="M157" i="1" s="1"/>
  <c r="M163" i="1"/>
  <c r="K167" i="5"/>
  <c r="K163" i="1"/>
  <c r="M174" i="1"/>
  <c r="K174" i="1"/>
  <c r="K178" i="5"/>
  <c r="M178" i="5" s="1"/>
  <c r="M180" i="1"/>
  <c r="K180" i="1"/>
  <c r="K184" i="5"/>
  <c r="M184" i="5" s="1"/>
  <c r="M42" i="1"/>
  <c r="K42" i="1"/>
  <c r="K46" i="5"/>
  <c r="M69" i="1"/>
  <c r="K73" i="5"/>
  <c r="K69" i="1"/>
  <c r="K97" i="5"/>
  <c r="K93" i="1"/>
  <c r="M93" i="1" s="1"/>
  <c r="M128" i="1"/>
  <c r="K132" i="5"/>
  <c r="K128" i="1"/>
  <c r="K156" i="5"/>
  <c r="K152" i="1"/>
  <c r="M152" i="1" s="1"/>
  <c r="M181" i="1"/>
  <c r="K185" i="5"/>
  <c r="K181" i="1"/>
  <c r="M49" i="1"/>
  <c r="K49" i="1"/>
  <c r="K53" i="5"/>
  <c r="M53" i="5" s="1"/>
  <c r="M76" i="1"/>
  <c r="K76" i="1"/>
  <c r="K80" i="5"/>
  <c r="M94" i="1"/>
  <c r="K94" i="1"/>
  <c r="K98" i="5"/>
  <c r="M98" i="5" s="1"/>
  <c r="M129" i="1"/>
  <c r="K129" i="1"/>
  <c r="K133" i="5"/>
  <c r="M153" i="1"/>
  <c r="K153" i="1"/>
  <c r="K157" i="5"/>
  <c r="M157" i="5" s="1"/>
  <c r="M182" i="1"/>
  <c r="K186" i="5"/>
  <c r="K182" i="1"/>
  <c r="M26" i="1"/>
  <c r="K26" i="1"/>
  <c r="K30" i="5"/>
  <c r="M38" i="1"/>
  <c r="K38" i="1"/>
  <c r="K42" i="5"/>
  <c r="M44" i="1"/>
  <c r="K44" i="1"/>
  <c r="K48" i="5"/>
  <c r="M48" i="5" s="1"/>
  <c r="M50" i="1"/>
  <c r="K50" i="1"/>
  <c r="K54" i="5"/>
  <c r="M59" i="1"/>
  <c r="K59" i="1"/>
  <c r="K63" i="5"/>
  <c r="M63" i="5" s="1"/>
  <c r="M65" i="1"/>
  <c r="K65" i="1"/>
  <c r="K69" i="5"/>
  <c r="M71" i="1"/>
  <c r="K71" i="1"/>
  <c r="K75" i="5"/>
  <c r="M75" i="5" s="1"/>
  <c r="M77" i="1"/>
  <c r="K77" i="1"/>
  <c r="K81" i="5"/>
  <c r="M83" i="1"/>
  <c r="K83" i="1"/>
  <c r="K87" i="5"/>
  <c r="M87" i="5" s="1"/>
  <c r="M89" i="1"/>
  <c r="K89" i="1"/>
  <c r="K93" i="5"/>
  <c r="M95" i="1"/>
  <c r="K95" i="1"/>
  <c r="K99" i="5"/>
  <c r="M99" i="5" s="1"/>
  <c r="M101" i="1"/>
  <c r="K101" i="1"/>
  <c r="K105" i="5"/>
  <c r="M117" i="1"/>
  <c r="K117" i="1"/>
  <c r="K121" i="5"/>
  <c r="M121" i="5" s="1"/>
  <c r="M123" i="1"/>
  <c r="K123" i="1"/>
  <c r="K127" i="5"/>
  <c r="M127" i="5" s="1"/>
  <c r="M130" i="1"/>
  <c r="K130" i="1"/>
  <c r="K134" i="5"/>
  <c r="M134" i="5" s="1"/>
  <c r="M136" i="1"/>
  <c r="K136" i="1"/>
  <c r="K140" i="5"/>
  <c r="M142" i="1"/>
  <c r="K142" i="1"/>
  <c r="K146" i="5"/>
  <c r="M146" i="5" s="1"/>
  <c r="M148" i="1"/>
  <c r="K148" i="1"/>
  <c r="K152" i="5"/>
  <c r="M154" i="1"/>
  <c r="K154" i="1"/>
  <c r="K158" i="5"/>
  <c r="M160" i="1"/>
  <c r="K160" i="1"/>
  <c r="K164" i="5"/>
  <c r="M171" i="1"/>
  <c r="K171" i="1"/>
  <c r="K175" i="5"/>
  <c r="M175" i="5" s="1"/>
  <c r="K181" i="5"/>
  <c r="M181" i="5" s="1"/>
  <c r="K177" i="1"/>
  <c r="M183" i="1"/>
  <c r="K187" i="5"/>
  <c r="M187" i="5" s="1"/>
  <c r="K183" i="1"/>
  <c r="K30" i="1"/>
  <c r="M30" i="1" s="1"/>
  <c r="K34" i="5"/>
  <c r="K57" i="1"/>
  <c r="M57" i="1" s="1"/>
  <c r="K85" i="5"/>
  <c r="M85" i="5" s="1"/>
  <c r="K81" i="1"/>
  <c r="M81" i="1" s="1"/>
  <c r="K103" i="5"/>
  <c r="K99" i="1"/>
  <c r="M99" i="1" s="1"/>
  <c r="K138" i="5"/>
  <c r="K134" i="1"/>
  <c r="M134" i="1" s="1"/>
  <c r="K162" i="5"/>
  <c r="M162" i="5" s="1"/>
  <c r="K158" i="1"/>
  <c r="M158" i="1" s="1"/>
  <c r="K37" i="1"/>
  <c r="M37" i="1" s="1"/>
  <c r="K41" i="5"/>
  <c r="M41" i="5" s="1"/>
  <c r="K70" i="1"/>
  <c r="M70" i="1" s="1"/>
  <c r="K74" i="5"/>
  <c r="K104" i="5"/>
  <c r="M104" i="5" s="1"/>
  <c r="K100" i="1"/>
  <c r="M100" i="1" s="1"/>
  <c r="K135" i="1"/>
  <c r="M135" i="1" s="1"/>
  <c r="K139" i="5"/>
  <c r="M139" i="5" s="1"/>
  <c r="K174" i="5"/>
  <c r="K170" i="1"/>
  <c r="M170" i="1" s="1"/>
  <c r="K43" i="5"/>
  <c r="K39" i="1"/>
  <c r="M39" i="1" s="1"/>
  <c r="K82" i="5"/>
  <c r="M82" i="5" s="1"/>
  <c r="K78" i="1"/>
  <c r="M78" i="1" s="1"/>
  <c r="K124" i="1"/>
  <c r="M124" i="1" s="1"/>
  <c r="K128" i="5"/>
  <c r="M128" i="5" s="1"/>
  <c r="K182" i="5"/>
  <c r="K178" i="1"/>
  <c r="M178" i="1" s="1"/>
  <c r="K36" i="1"/>
  <c r="M36" i="1" s="1"/>
  <c r="K40" i="5"/>
  <c r="K79" i="5"/>
  <c r="M79" i="5" s="1"/>
  <c r="K75" i="1"/>
  <c r="M75" i="1" s="1"/>
  <c r="K119" i="5"/>
  <c r="K115" i="1"/>
  <c r="M115" i="1" s="1"/>
  <c r="K144" i="5"/>
  <c r="K140" i="1"/>
  <c r="M140" i="1" s="1"/>
  <c r="M169" i="1"/>
  <c r="K173" i="5"/>
  <c r="K169" i="1"/>
  <c r="K47" i="5"/>
  <c r="K43" i="1"/>
  <c r="M43" i="1" s="1"/>
  <c r="M64" i="1"/>
  <c r="K64" i="1"/>
  <c r="K68" i="5"/>
  <c r="M88" i="1"/>
  <c r="K88" i="1"/>
  <c r="K92" i="5"/>
  <c r="M92" i="5" s="1"/>
  <c r="M122" i="1"/>
  <c r="K126" i="5"/>
  <c r="K122" i="1"/>
  <c r="M147" i="1"/>
  <c r="K147" i="1"/>
  <c r="K151" i="5"/>
  <c r="M176" i="1"/>
  <c r="K176" i="1"/>
  <c r="K180" i="5"/>
  <c r="K31" i="5"/>
  <c r="K27" i="1"/>
  <c r="M27" i="1" s="1"/>
  <c r="M45" i="1"/>
  <c r="K49" i="5"/>
  <c r="K45" i="1"/>
  <c r="K64" i="5"/>
  <c r="K60" i="1"/>
  <c r="M60" i="1" s="1"/>
  <c r="M72" i="1"/>
  <c r="K76" i="5"/>
  <c r="K72" i="1"/>
  <c r="K88" i="5"/>
  <c r="K84" i="1"/>
  <c r="M84" i="1" s="1"/>
  <c r="M96" i="1"/>
  <c r="K100" i="5"/>
  <c r="K96" i="1"/>
  <c r="K106" i="5"/>
  <c r="K102" i="1"/>
  <c r="M102" i="1" s="1"/>
  <c r="M131" i="1"/>
  <c r="K135" i="5"/>
  <c r="K131" i="1"/>
  <c r="K141" i="5"/>
  <c r="K137" i="1"/>
  <c r="M137" i="1" s="1"/>
  <c r="M149" i="1"/>
  <c r="K153" i="5"/>
  <c r="K149" i="1"/>
  <c r="K159" i="5"/>
  <c r="K155" i="1"/>
  <c r="M155" i="1" s="1"/>
  <c r="M161" i="1"/>
  <c r="K165" i="5"/>
  <c r="K161" i="1"/>
  <c r="K38" i="5"/>
  <c r="K34" i="1"/>
  <c r="M34" i="1" s="1"/>
  <c r="M46" i="1"/>
  <c r="K50" i="5"/>
  <c r="K46" i="1"/>
  <c r="K56" i="5"/>
  <c r="M56" i="5" s="1"/>
  <c r="K52" i="1"/>
  <c r="K61" i="1"/>
  <c r="M61" i="1" s="1"/>
  <c r="K65" i="5"/>
  <c r="K71" i="5"/>
  <c r="M71" i="5" s="1"/>
  <c r="K67" i="1"/>
  <c r="K73" i="1"/>
  <c r="M73" i="1" s="1"/>
  <c r="K77" i="5"/>
  <c r="M77" i="5" s="1"/>
  <c r="K83" i="5"/>
  <c r="K79" i="1"/>
  <c r="M85" i="1"/>
  <c r="K85" i="1"/>
  <c r="K89" i="5"/>
  <c r="M89" i="5" s="1"/>
  <c r="K95" i="5"/>
  <c r="M95" i="5" s="1"/>
  <c r="K91" i="1"/>
  <c r="K97" i="1"/>
  <c r="M97" i="1" s="1"/>
  <c r="K101" i="5"/>
  <c r="K107" i="5"/>
  <c r="M107" i="5" s="1"/>
  <c r="K103" i="1"/>
  <c r="M103" i="1" s="1"/>
  <c r="K123" i="5"/>
  <c r="M123" i="5" s="1"/>
  <c r="K119" i="1"/>
  <c r="M119" i="1" s="1"/>
  <c r="K129" i="5"/>
  <c r="K125" i="1"/>
  <c r="M125" i="1" s="1"/>
  <c r="M132" i="1"/>
  <c r="K132" i="1"/>
  <c r="K136" i="5"/>
  <c r="K142" i="5"/>
  <c r="M142" i="5" s="1"/>
  <c r="K138" i="1"/>
  <c r="K144" i="1"/>
  <c r="M144" i="1" s="1"/>
  <c r="K148" i="5"/>
  <c r="K154" i="5"/>
  <c r="K150" i="1"/>
  <c r="M150" i="1" s="1"/>
  <c r="K156" i="1"/>
  <c r="K160" i="5"/>
  <c r="M160" i="5" s="1"/>
  <c r="K166" i="5"/>
  <c r="M166" i="5" s="1"/>
  <c r="K162" i="1"/>
  <c r="K173" i="1"/>
  <c r="M173" i="1" s="1"/>
  <c r="K177" i="5"/>
  <c r="K179" i="1"/>
  <c r="K183" i="5"/>
  <c r="M183" i="5" s="1"/>
  <c r="M74" i="1"/>
  <c r="M144" i="5"/>
  <c r="K61" i="5"/>
  <c r="M61" i="5" s="1"/>
  <c r="M67" i="5"/>
  <c r="M140" i="5"/>
  <c r="M93" i="5"/>
  <c r="M138" i="5"/>
  <c r="M46" i="5"/>
  <c r="M163" i="5"/>
  <c r="M105" i="5"/>
  <c r="M138" i="1"/>
  <c r="M40" i="1"/>
  <c r="M129" i="5"/>
  <c r="M179" i="1"/>
  <c r="M91" i="1"/>
  <c r="M145" i="1"/>
  <c r="M162" i="1"/>
  <c r="M177" i="5"/>
  <c r="M28" i="1"/>
  <c r="M79" i="1"/>
  <c r="M83" i="5"/>
  <c r="M154" i="5"/>
  <c r="M67" i="1"/>
  <c r="M156" i="1"/>
  <c r="M177" i="1"/>
  <c r="M52" i="1"/>
  <c r="M31" i="5"/>
  <c r="M34" i="5"/>
  <c r="M37" i="5"/>
  <c r="M40" i="5"/>
  <c r="M43" i="5"/>
  <c r="M76" i="5"/>
  <c r="M97" i="5"/>
  <c r="M119" i="5"/>
  <c r="M132" i="5"/>
  <c r="M136" i="5"/>
  <c r="M151" i="5"/>
  <c r="M153" i="5"/>
  <c r="M155" i="5"/>
  <c r="M159" i="5"/>
  <c r="M161" i="5"/>
  <c r="M167" i="5"/>
  <c r="M49" i="5"/>
  <c r="M64" i="5"/>
  <c r="M108" i="5"/>
  <c r="M122" i="5"/>
  <c r="M30" i="5"/>
  <c r="M42" i="5"/>
  <c r="M45" i="5"/>
  <c r="M69" i="5"/>
  <c r="M73" i="5"/>
  <c r="M80" i="5"/>
  <c r="M96" i="5"/>
  <c r="M101" i="5"/>
  <c r="M130" i="5"/>
  <c r="M176" i="5"/>
  <c r="M180" i="5"/>
  <c r="M182" i="5"/>
  <c r="M186" i="5"/>
  <c r="M54" i="5"/>
  <c r="M57" i="5"/>
  <c r="M84" i="5"/>
  <c r="M88" i="5"/>
  <c r="M133" i="5"/>
  <c r="M135" i="5"/>
  <c r="M148" i="5"/>
  <c r="M152" i="5"/>
  <c r="M156" i="5"/>
  <c r="M158" i="5"/>
  <c r="M165" i="5"/>
  <c r="M29" i="5"/>
  <c r="M38" i="5"/>
  <c r="M100" i="5"/>
  <c r="M126" i="5"/>
  <c r="M141" i="5"/>
  <c r="M143" i="5"/>
  <c r="M174" i="5"/>
  <c r="M47" i="5"/>
  <c r="M50" i="5"/>
  <c r="M62" i="5"/>
  <c r="M65" i="5"/>
  <c r="M68" i="5"/>
  <c r="M70" i="5"/>
  <c r="M74" i="5"/>
  <c r="M81" i="5"/>
  <c r="M103" i="5"/>
  <c r="M106" i="5"/>
  <c r="M120" i="5"/>
  <c r="M164" i="5"/>
  <c r="M173" i="5"/>
  <c r="M179" i="5"/>
  <c r="M185" i="5"/>
  <c r="H5" i="4"/>
  <c r="K28" i="5" l="1"/>
  <c r="M28" i="5" s="1"/>
  <c r="M189" i="5"/>
  <c r="M190" i="5" s="1"/>
  <c r="G16" i="5" s="1"/>
  <c r="H152" i="4"/>
  <c r="K24" i="1"/>
  <c r="M24" i="1" s="1"/>
  <c r="M184" i="1" l="1"/>
  <c r="M185" i="1" s="1"/>
  <c r="M186" i="1" l="1"/>
  <c r="F15" i="1" s="1"/>
</calcChain>
</file>

<file path=xl/sharedStrings.xml><?xml version="1.0" encoding="utf-8"?>
<sst xmlns="http://schemas.openxmlformats.org/spreadsheetml/2006/main" count="675" uniqueCount="365">
  <si>
    <t>様</t>
    <rPh sb="0" eb="1">
      <t>サマ</t>
    </rPh>
    <phoneticPr fontId="1"/>
  </si>
  <si>
    <t>指示内容確認印</t>
  </si>
  <si>
    <t>課長</t>
    <rPh sb="0" eb="2">
      <t>カチョウ</t>
    </rPh>
    <phoneticPr fontId="1"/>
  </si>
  <si>
    <t>課長補佐</t>
    <rPh sb="0" eb="2">
      <t>カチョウ</t>
    </rPh>
    <rPh sb="2" eb="4">
      <t>ホサ</t>
    </rPh>
    <phoneticPr fontId="1"/>
  </si>
  <si>
    <t>係長</t>
    <rPh sb="0" eb="2">
      <t>カカリチョウ</t>
    </rPh>
    <phoneticPr fontId="1"/>
  </si>
  <si>
    <t>係員</t>
    <rPh sb="0" eb="2">
      <t>カカリイン</t>
    </rPh>
    <phoneticPr fontId="1"/>
  </si>
  <si>
    <t>指示番号</t>
    <rPh sb="0" eb="2">
      <t>シジ</t>
    </rPh>
    <rPh sb="2" eb="4">
      <t>バンゴウ</t>
    </rPh>
    <phoneticPr fontId="1"/>
  </si>
  <si>
    <t>設置場所</t>
    <rPh sb="0" eb="4">
      <t>セッチバショ</t>
    </rPh>
    <phoneticPr fontId="1"/>
  </si>
  <si>
    <t>業務完了期限日</t>
    <rPh sb="0" eb="2">
      <t>ギョウム</t>
    </rPh>
    <rPh sb="2" eb="4">
      <t>カンリョウ</t>
    </rPh>
    <rPh sb="4" eb="6">
      <t>キゲン</t>
    </rPh>
    <rPh sb="6" eb="7">
      <t>ヒ</t>
    </rPh>
    <phoneticPr fontId="1"/>
  </si>
  <si>
    <t>完了区分</t>
    <rPh sb="0" eb="2">
      <t>カンリョウ</t>
    </rPh>
    <rPh sb="2" eb="4">
      <t>クブン</t>
    </rPh>
    <phoneticPr fontId="1"/>
  </si>
  <si>
    <t>排水設備業者名</t>
    <rPh sb="0" eb="4">
      <t>ハイスイセツビ</t>
    </rPh>
    <rPh sb="4" eb="6">
      <t>ギョウシャ</t>
    </rPh>
    <rPh sb="6" eb="7">
      <t>メイ</t>
    </rPh>
    <phoneticPr fontId="1"/>
  </si>
  <si>
    <t>担当者名</t>
    <rPh sb="0" eb="3">
      <t>タントウシャ</t>
    </rPh>
    <rPh sb="3" eb="4">
      <t>メイ</t>
    </rPh>
    <phoneticPr fontId="1"/>
  </si>
  <si>
    <t>電話番号</t>
    <rPh sb="0" eb="4">
      <t>デンワバンゴウ</t>
    </rPh>
    <phoneticPr fontId="1"/>
  </si>
  <si>
    <t>概算金額</t>
    <rPh sb="0" eb="2">
      <t>ガイサン</t>
    </rPh>
    <rPh sb="2" eb="4">
      <t>キンガク</t>
    </rPh>
    <phoneticPr fontId="1"/>
  </si>
  <si>
    <t>令和　年　　月　　日</t>
    <rPh sb="0" eb="2">
      <t>レイワ</t>
    </rPh>
    <rPh sb="3" eb="4">
      <t>ネン</t>
    </rPh>
    <rPh sb="6" eb="7">
      <t>ガツ</t>
    </rPh>
    <rPh sb="9" eb="10">
      <t>ニチ</t>
    </rPh>
    <phoneticPr fontId="1"/>
  </si>
  <si>
    <t>番号</t>
    <rPh sb="0" eb="2">
      <t>バンゴウ</t>
    </rPh>
    <phoneticPr fontId="1"/>
  </si>
  <si>
    <t>工種</t>
    <rPh sb="0" eb="2">
      <t>コウシュ</t>
    </rPh>
    <phoneticPr fontId="1"/>
  </si>
  <si>
    <t>単位</t>
    <rPh sb="0" eb="2">
      <t>タンイ</t>
    </rPh>
    <phoneticPr fontId="1"/>
  </si>
  <si>
    <t>単価(円)</t>
    <rPh sb="0" eb="2">
      <t>タンカ</t>
    </rPh>
    <rPh sb="3" eb="4">
      <t>エン</t>
    </rPh>
    <phoneticPr fontId="1"/>
  </si>
  <si>
    <t>指示数量</t>
    <rPh sb="0" eb="2">
      <t>シジ</t>
    </rPh>
    <rPh sb="2" eb="4">
      <t>スウリョウ</t>
    </rPh>
    <phoneticPr fontId="1"/>
  </si>
  <si>
    <t>金額(円)</t>
    <rPh sb="0" eb="2">
      <t>キンガク</t>
    </rPh>
    <rPh sb="3" eb="4">
      <t>エン</t>
    </rPh>
    <phoneticPr fontId="1"/>
  </si>
  <si>
    <t>消費税相当額(円)</t>
    <rPh sb="0" eb="2">
      <t>ショウヒ</t>
    </rPh>
    <rPh sb="2" eb="3">
      <t>ゼイ</t>
    </rPh>
    <rPh sb="3" eb="6">
      <t>ソウトウガク</t>
    </rPh>
    <rPh sb="7" eb="8">
      <t>エン</t>
    </rPh>
    <phoneticPr fontId="1"/>
  </si>
  <si>
    <t>合計(円)</t>
    <rPh sb="0" eb="2">
      <t>ゴウケイ</t>
    </rPh>
    <rPh sb="3" eb="4">
      <t>エン</t>
    </rPh>
    <phoneticPr fontId="1"/>
  </si>
  <si>
    <t>注1：</t>
    <rPh sb="0" eb="1">
      <t>チュウ</t>
    </rPh>
    <phoneticPr fontId="1"/>
  </si>
  <si>
    <t>注2：</t>
    <rPh sb="0" eb="1">
      <t>チュウ</t>
    </rPh>
    <phoneticPr fontId="1"/>
  </si>
  <si>
    <t>注3：</t>
    <rPh sb="0" eb="1">
      <t>チュウ</t>
    </rPh>
    <phoneticPr fontId="1"/>
  </si>
  <si>
    <t>公共ます設置場所の詳細について、排水設備業者と立会の上で確認してから着手すること。</t>
    <rPh sb="0" eb="2">
      <t>コウキョウ</t>
    </rPh>
    <rPh sb="4" eb="6">
      <t>セッチ</t>
    </rPh>
    <rPh sb="6" eb="8">
      <t>バショ</t>
    </rPh>
    <rPh sb="9" eb="11">
      <t>ショウサイ</t>
    </rPh>
    <rPh sb="16" eb="18">
      <t>ハイスイ</t>
    </rPh>
    <rPh sb="18" eb="20">
      <t>セツビ</t>
    </rPh>
    <rPh sb="20" eb="22">
      <t>ギョウシャ</t>
    </rPh>
    <rPh sb="23" eb="25">
      <t>タチアイ</t>
    </rPh>
    <rPh sb="26" eb="27">
      <t>ウエ</t>
    </rPh>
    <rPh sb="28" eb="30">
      <t>カクニン</t>
    </rPh>
    <rPh sb="34" eb="35">
      <t>キ</t>
    </rPh>
    <rPh sb="35" eb="36">
      <t>シュ</t>
    </rPh>
    <phoneticPr fontId="1"/>
  </si>
  <si>
    <t>指示数量は概算数量で示しているので、現地確認のうえ実績数量について監督職員と協議すること。</t>
    <rPh sb="0" eb="4">
      <t>シジスウリョウ</t>
    </rPh>
    <rPh sb="5" eb="7">
      <t>ガイサン</t>
    </rPh>
    <rPh sb="7" eb="9">
      <t>スウリョウ</t>
    </rPh>
    <rPh sb="10" eb="11">
      <t>シメ</t>
    </rPh>
    <rPh sb="18" eb="20">
      <t>ゲンチ</t>
    </rPh>
    <rPh sb="20" eb="22">
      <t>カクニン</t>
    </rPh>
    <rPh sb="25" eb="27">
      <t>ジッセキ</t>
    </rPh>
    <rPh sb="27" eb="29">
      <t>スウリョウ</t>
    </rPh>
    <rPh sb="33" eb="35">
      <t>カントク</t>
    </rPh>
    <rPh sb="35" eb="37">
      <t>ショクイン</t>
    </rPh>
    <rPh sb="38" eb="40">
      <t>キョウギ</t>
    </rPh>
    <phoneticPr fontId="1"/>
  </si>
  <si>
    <t>注4：</t>
    <rPh sb="0" eb="1">
      <t>チュウ</t>
    </rPh>
    <phoneticPr fontId="1"/>
  </si>
  <si>
    <t>十和田市長</t>
    <rPh sb="0" eb="3">
      <t>トワダ</t>
    </rPh>
    <rPh sb="3" eb="4">
      <t>シ</t>
    </rPh>
    <rPh sb="4" eb="5">
      <t>チョウ</t>
    </rPh>
    <phoneticPr fontId="1"/>
  </si>
  <si>
    <t>商号又は氏名</t>
    <rPh sb="0" eb="2">
      <t>ショウゴウ</t>
    </rPh>
    <rPh sb="2" eb="3">
      <t>マタ</t>
    </rPh>
    <rPh sb="4" eb="6">
      <t>シメイ</t>
    </rPh>
    <phoneticPr fontId="1"/>
  </si>
  <si>
    <t>実績金額</t>
    <rPh sb="0" eb="2">
      <t>ジッセキ</t>
    </rPh>
    <rPh sb="2" eb="4">
      <t>キンガク</t>
    </rPh>
    <phoneticPr fontId="1"/>
  </si>
  <si>
    <t>現地確認のうえ、下記実績数量を確認したので報告します。</t>
    <rPh sb="0" eb="2">
      <t>ゲンチ</t>
    </rPh>
    <rPh sb="2" eb="4">
      <t>カクニン</t>
    </rPh>
    <rPh sb="8" eb="10">
      <t>カキ</t>
    </rPh>
    <rPh sb="10" eb="12">
      <t>ジッセキ</t>
    </rPh>
    <rPh sb="12" eb="14">
      <t>スウリョウ</t>
    </rPh>
    <rPh sb="15" eb="17">
      <t>カクニン</t>
    </rPh>
    <rPh sb="21" eb="23">
      <t>ホウコク</t>
    </rPh>
    <phoneticPr fontId="1"/>
  </si>
  <si>
    <t>印</t>
    <rPh sb="0" eb="1">
      <t>シルシ</t>
    </rPh>
    <phoneticPr fontId="1"/>
  </si>
  <si>
    <t>区分</t>
    <rPh sb="0" eb="2">
      <t>クブン</t>
    </rPh>
    <phoneticPr fontId="1"/>
  </si>
  <si>
    <t>撮影項目</t>
    <rPh sb="0" eb="2">
      <t>サツエイ</t>
    </rPh>
    <rPh sb="2" eb="4">
      <t>コウモク</t>
    </rPh>
    <phoneticPr fontId="1"/>
  </si>
  <si>
    <t>検査項目</t>
    <rPh sb="0" eb="2">
      <t>ケンサ</t>
    </rPh>
    <rPh sb="2" eb="4">
      <t>コウモク</t>
    </rPh>
    <phoneticPr fontId="1"/>
  </si>
  <si>
    <t>備考</t>
    <rPh sb="0" eb="2">
      <t>ビコウ</t>
    </rPh>
    <phoneticPr fontId="1"/>
  </si>
  <si>
    <t>取付管およびます工</t>
    <rPh sb="0" eb="3">
      <t>トリツケカン</t>
    </rPh>
    <rPh sb="8" eb="9">
      <t>コウ</t>
    </rPh>
    <phoneticPr fontId="1"/>
  </si>
  <si>
    <t>着工前</t>
    <rPh sb="0" eb="3">
      <t>チャッコウマエ</t>
    </rPh>
    <phoneticPr fontId="1"/>
  </si>
  <si>
    <t>完成</t>
    <rPh sb="0" eb="2">
      <t>カンセイ</t>
    </rPh>
    <phoneticPr fontId="1"/>
  </si>
  <si>
    <t>着工前と同じ位置から撮影し、対比できるように</t>
    <rPh sb="0" eb="3">
      <t>チャッコウマエ</t>
    </rPh>
    <rPh sb="4" eb="5">
      <t>オナ</t>
    </rPh>
    <rPh sb="6" eb="8">
      <t>イチ</t>
    </rPh>
    <rPh sb="10" eb="12">
      <t>サツエイ</t>
    </rPh>
    <rPh sb="14" eb="16">
      <t>タイヒ</t>
    </rPh>
    <phoneticPr fontId="1"/>
  </si>
  <si>
    <t>舗装撤去工(1次)</t>
    <rPh sb="0" eb="2">
      <t>ホソウ</t>
    </rPh>
    <rPh sb="2" eb="4">
      <t>テッキョ</t>
    </rPh>
    <rPh sb="4" eb="5">
      <t>コウ</t>
    </rPh>
    <rPh sb="7" eb="8">
      <t>ジ</t>
    </rPh>
    <phoneticPr fontId="1"/>
  </si>
  <si>
    <t>舗装版取壊し(1次)</t>
    <rPh sb="0" eb="2">
      <t>ホソウ</t>
    </rPh>
    <rPh sb="2" eb="3">
      <t>バン</t>
    </rPh>
    <rPh sb="3" eb="5">
      <t>トリコワ</t>
    </rPh>
    <rPh sb="8" eb="9">
      <t>ジ</t>
    </rPh>
    <phoneticPr fontId="1"/>
  </si>
  <si>
    <t>取壊し完了</t>
    <rPh sb="0" eb="2">
      <t>トリコワ</t>
    </rPh>
    <rPh sb="3" eb="5">
      <t>カンリョウ</t>
    </rPh>
    <phoneticPr fontId="1"/>
  </si>
  <si>
    <t>積込み完了</t>
    <rPh sb="0" eb="1">
      <t>セキ</t>
    </rPh>
    <rPh sb="1" eb="2">
      <t>コ</t>
    </rPh>
    <rPh sb="3" eb="5">
      <t>カンリョウ</t>
    </rPh>
    <phoneticPr fontId="1"/>
  </si>
  <si>
    <t>掘削・土留設置完了</t>
    <rPh sb="0" eb="2">
      <t>クッサク</t>
    </rPh>
    <rPh sb="3" eb="5">
      <t>ドド</t>
    </rPh>
    <rPh sb="5" eb="7">
      <t>セッチ</t>
    </rPh>
    <rPh sb="7" eb="9">
      <t>カンリョウ</t>
    </rPh>
    <phoneticPr fontId="1"/>
  </si>
  <si>
    <t>床付麺と土留が写るように</t>
    <rPh sb="0" eb="1">
      <t>ユカ</t>
    </rPh>
    <rPh sb="1" eb="2">
      <t>ヅ</t>
    </rPh>
    <rPh sb="2" eb="3">
      <t>メン</t>
    </rPh>
    <rPh sb="4" eb="6">
      <t>ドド</t>
    </rPh>
    <rPh sb="7" eb="8">
      <t>ウツ</t>
    </rPh>
    <phoneticPr fontId="1"/>
  </si>
  <si>
    <t>本管削孔状況</t>
    <rPh sb="0" eb="2">
      <t>ホンカン</t>
    </rPh>
    <rPh sb="2" eb="4">
      <t>サッコウ</t>
    </rPh>
    <rPh sb="4" eb="6">
      <t>ジョウキョウ</t>
    </rPh>
    <phoneticPr fontId="1"/>
  </si>
  <si>
    <t>削孔機械が確認できるように(はつり作業はNG)</t>
    <rPh sb="0" eb="2">
      <t>サッコウ</t>
    </rPh>
    <rPh sb="2" eb="4">
      <t>キカイ</t>
    </rPh>
    <rPh sb="5" eb="7">
      <t>カクニン</t>
    </rPh>
    <rPh sb="17" eb="19">
      <t>サギョウ</t>
    </rPh>
    <phoneticPr fontId="1"/>
  </si>
  <si>
    <t>本管削孔完了</t>
    <rPh sb="0" eb="2">
      <t>ホンカン</t>
    </rPh>
    <rPh sb="2" eb="4">
      <t>サッコウ</t>
    </rPh>
    <rPh sb="4" eb="6">
      <t>カンリョウ</t>
    </rPh>
    <phoneticPr fontId="1"/>
  </si>
  <si>
    <t>本管接着剤塗布完了</t>
    <rPh sb="0" eb="2">
      <t>ホンカン</t>
    </rPh>
    <rPh sb="2" eb="5">
      <t>セッチャクザイ</t>
    </rPh>
    <rPh sb="5" eb="7">
      <t>トフ</t>
    </rPh>
    <rPh sb="7" eb="9">
      <t>カンリョウ</t>
    </rPh>
    <phoneticPr fontId="1"/>
  </si>
  <si>
    <t>本管削孔完了と同時撮影可</t>
    <rPh sb="0" eb="2">
      <t>ホンカン</t>
    </rPh>
    <rPh sb="2" eb="4">
      <t>サッコウ</t>
    </rPh>
    <rPh sb="4" eb="6">
      <t>カンリョウ</t>
    </rPh>
    <rPh sb="7" eb="9">
      <t>ドウジ</t>
    </rPh>
    <rPh sb="9" eb="11">
      <t>サツエイ</t>
    </rPh>
    <rPh sb="11" eb="12">
      <t>カ</t>
    </rPh>
    <phoneticPr fontId="1"/>
  </si>
  <si>
    <t>支管取付完了</t>
    <rPh sb="0" eb="2">
      <t>シカン</t>
    </rPh>
    <rPh sb="2" eb="4">
      <t>トリツケ</t>
    </rPh>
    <rPh sb="4" eb="6">
      <t>カンリョウ</t>
    </rPh>
    <phoneticPr fontId="1"/>
  </si>
  <si>
    <t>取付管およびます設置完了</t>
    <rPh sb="0" eb="2">
      <t>トリツケ</t>
    </rPh>
    <rPh sb="2" eb="3">
      <t>カン</t>
    </rPh>
    <rPh sb="8" eb="10">
      <t>セッチ</t>
    </rPh>
    <rPh sb="10" eb="12">
      <t>カンリョウ</t>
    </rPh>
    <phoneticPr fontId="1"/>
  </si>
  <si>
    <t>基礎部分が見えるように</t>
    <rPh sb="0" eb="2">
      <t>キソ</t>
    </rPh>
    <rPh sb="2" eb="4">
      <t>ブブン</t>
    </rPh>
    <rPh sb="5" eb="6">
      <t>ミ</t>
    </rPh>
    <phoneticPr fontId="1"/>
  </si>
  <si>
    <t>埋設シート敷設完了</t>
    <rPh sb="0" eb="2">
      <t>マイセツ</t>
    </rPh>
    <rPh sb="5" eb="6">
      <t>シ</t>
    </rPh>
    <rPh sb="7" eb="9">
      <t>カンリョウ</t>
    </rPh>
    <phoneticPr fontId="1"/>
  </si>
  <si>
    <t>他管理者(水道管など)の埋設物についても撮影すること</t>
    <rPh sb="0" eb="1">
      <t>タ</t>
    </rPh>
    <rPh sb="1" eb="4">
      <t>カンリシャ</t>
    </rPh>
    <rPh sb="5" eb="7">
      <t>スイドウ</t>
    </rPh>
    <rPh sb="7" eb="8">
      <t>カン</t>
    </rPh>
    <rPh sb="12" eb="14">
      <t>マイセツ</t>
    </rPh>
    <rPh sb="14" eb="15">
      <t>ブツ</t>
    </rPh>
    <rPh sb="20" eb="22">
      <t>サツエイ</t>
    </rPh>
    <phoneticPr fontId="1"/>
  </si>
  <si>
    <t>埋戻し状況</t>
    <rPh sb="0" eb="2">
      <t>ウメモド</t>
    </rPh>
    <rPh sb="3" eb="5">
      <t>ジョウキョウ</t>
    </rPh>
    <phoneticPr fontId="1"/>
  </si>
  <si>
    <t>指定された施行方法に対する状況確認。
※人力(管上30㎝まで)・機械で各1枚</t>
    <rPh sb="0" eb="2">
      <t>シテイ</t>
    </rPh>
    <rPh sb="5" eb="7">
      <t>セコウ</t>
    </rPh>
    <rPh sb="7" eb="9">
      <t>ホウホウ</t>
    </rPh>
    <rPh sb="10" eb="11">
      <t>タイ</t>
    </rPh>
    <rPh sb="13" eb="15">
      <t>ジョウキョウ</t>
    </rPh>
    <rPh sb="15" eb="17">
      <t>カクニン</t>
    </rPh>
    <rPh sb="20" eb="22">
      <t>ジンリキ</t>
    </rPh>
    <rPh sb="23" eb="24">
      <t>カン</t>
    </rPh>
    <rPh sb="24" eb="25">
      <t>ジョウ</t>
    </rPh>
    <rPh sb="32" eb="34">
      <t>キカイ</t>
    </rPh>
    <rPh sb="35" eb="36">
      <t>カク</t>
    </rPh>
    <rPh sb="37" eb="38">
      <t>マイ</t>
    </rPh>
    <phoneticPr fontId="1"/>
  </si>
  <si>
    <t>埋戻し完了・出来形検測(最終層)</t>
    <rPh sb="0" eb="2">
      <t>ウメモド</t>
    </rPh>
    <rPh sb="3" eb="5">
      <t>カンリョウ</t>
    </rPh>
    <rPh sb="6" eb="9">
      <t>デキガタ</t>
    </rPh>
    <rPh sb="9" eb="11">
      <t>ケンソク</t>
    </rPh>
    <rPh sb="12" eb="14">
      <t>サイシュウ</t>
    </rPh>
    <rPh sb="14" eb="15">
      <t>ソウ</t>
    </rPh>
    <phoneticPr fontId="1"/>
  </si>
  <si>
    <t>下がり・幅・長さ</t>
    <rPh sb="0" eb="1">
      <t>サ</t>
    </rPh>
    <rPh sb="4" eb="5">
      <t>ハバ</t>
    </rPh>
    <rPh sb="6" eb="7">
      <t>ナガ</t>
    </rPh>
    <phoneticPr fontId="1"/>
  </si>
  <si>
    <t>埋戻し定規を本管周り掘削範囲に設置し、層厚が確認できるように撮影すること　　参考：別紙図【埋戻し完了撮影方法】</t>
    <rPh sb="0" eb="2">
      <t>ウメモド</t>
    </rPh>
    <rPh sb="3" eb="5">
      <t>ジョウギ</t>
    </rPh>
    <rPh sb="6" eb="8">
      <t>ホンカン</t>
    </rPh>
    <rPh sb="8" eb="9">
      <t>マワ</t>
    </rPh>
    <rPh sb="10" eb="12">
      <t>クッサク</t>
    </rPh>
    <rPh sb="12" eb="14">
      <t>ハンイ</t>
    </rPh>
    <rPh sb="15" eb="17">
      <t>セッチ</t>
    </rPh>
    <rPh sb="19" eb="20">
      <t>ソウ</t>
    </rPh>
    <rPh sb="20" eb="21">
      <t>アツ</t>
    </rPh>
    <rPh sb="22" eb="24">
      <t>カクニン</t>
    </rPh>
    <rPh sb="30" eb="32">
      <t>サツエイ</t>
    </rPh>
    <rPh sb="38" eb="40">
      <t>サンコウ</t>
    </rPh>
    <rPh sb="41" eb="43">
      <t>ベッシ</t>
    </rPh>
    <rPh sb="43" eb="44">
      <t>ズ</t>
    </rPh>
    <rPh sb="45" eb="47">
      <t>ウメモド</t>
    </rPh>
    <rPh sb="48" eb="50">
      <t>カンリョウ</t>
    </rPh>
    <rPh sb="50" eb="52">
      <t>サツエイ</t>
    </rPh>
    <rPh sb="52" eb="54">
      <t>ホウホウ</t>
    </rPh>
    <phoneticPr fontId="1"/>
  </si>
  <si>
    <t>埋戻</t>
    <rPh sb="0" eb="2">
      <t>ウメモド</t>
    </rPh>
    <phoneticPr fontId="1"/>
  </si>
  <si>
    <t>舗装版処分(1次)</t>
    <rPh sb="0" eb="2">
      <t>ホソウ</t>
    </rPh>
    <rPh sb="2" eb="3">
      <t>バン</t>
    </rPh>
    <rPh sb="3" eb="5">
      <t>ショブン</t>
    </rPh>
    <rPh sb="7" eb="8">
      <t>ジ</t>
    </rPh>
    <phoneticPr fontId="1"/>
  </si>
  <si>
    <t>掘削</t>
    <rPh sb="0" eb="2">
      <t>クッサク</t>
    </rPh>
    <phoneticPr fontId="1"/>
  </si>
  <si>
    <t>取付管およびます</t>
    <rPh sb="0" eb="3">
      <t>トリツケカン</t>
    </rPh>
    <phoneticPr fontId="1"/>
  </si>
  <si>
    <t>道路復旧工(仮復旧)</t>
    <rPh sb="0" eb="2">
      <t>ドウロ</t>
    </rPh>
    <rPh sb="2" eb="4">
      <t>フッキュウ</t>
    </rPh>
    <rPh sb="4" eb="5">
      <t>コウ</t>
    </rPh>
    <rPh sb="6" eb="7">
      <t>カリ</t>
    </rPh>
    <rPh sb="7" eb="9">
      <t>フッキュウ</t>
    </rPh>
    <phoneticPr fontId="1"/>
  </si>
  <si>
    <t>凍上抑制層</t>
    <rPh sb="0" eb="1">
      <t>コオ</t>
    </rPh>
    <rPh sb="1" eb="2">
      <t>ウエ</t>
    </rPh>
    <rPh sb="2" eb="4">
      <t>ヨクセイ</t>
    </rPh>
    <rPh sb="4" eb="5">
      <t>ソウ</t>
    </rPh>
    <phoneticPr fontId="1"/>
  </si>
  <si>
    <t>締固め完了・出来形検測</t>
    <rPh sb="0" eb="1">
      <t>シ</t>
    </rPh>
    <rPh sb="1" eb="2">
      <t>カタ</t>
    </rPh>
    <rPh sb="3" eb="5">
      <t>カンリョウ</t>
    </rPh>
    <rPh sb="6" eb="9">
      <t>デキガタ</t>
    </rPh>
    <rPh sb="9" eb="11">
      <t>ケンソク</t>
    </rPh>
    <phoneticPr fontId="1"/>
  </si>
  <si>
    <t>下がり</t>
    <rPh sb="0" eb="1">
      <t>サ</t>
    </rPh>
    <phoneticPr fontId="1"/>
  </si>
  <si>
    <t>下層路盤</t>
    <rPh sb="0" eb="2">
      <t>カソウ</t>
    </rPh>
    <rPh sb="2" eb="4">
      <t>ロバン</t>
    </rPh>
    <phoneticPr fontId="1"/>
  </si>
  <si>
    <t>締固め完了・防護蓋設置完了・
出来形検測</t>
    <rPh sb="0" eb="1">
      <t>シ</t>
    </rPh>
    <rPh sb="1" eb="2">
      <t>カタ</t>
    </rPh>
    <rPh sb="3" eb="5">
      <t>カンリョウ</t>
    </rPh>
    <rPh sb="6" eb="8">
      <t>ボウゴ</t>
    </rPh>
    <rPh sb="8" eb="9">
      <t>フタ</t>
    </rPh>
    <rPh sb="9" eb="11">
      <t>セッチ</t>
    </rPh>
    <rPh sb="11" eb="13">
      <t>カンリョウ</t>
    </rPh>
    <rPh sb="15" eb="18">
      <t>デキガタ</t>
    </rPh>
    <rPh sb="18" eb="20">
      <t>ケンソク</t>
    </rPh>
    <phoneticPr fontId="1"/>
  </si>
  <si>
    <t>上層路盤</t>
    <rPh sb="0" eb="2">
      <t>ジョウソウ</t>
    </rPh>
    <rPh sb="2" eb="4">
      <t>ロバン</t>
    </rPh>
    <phoneticPr fontId="1"/>
  </si>
  <si>
    <t>締固め完了・出来形検測</t>
    <rPh sb="0" eb="1">
      <t>シ</t>
    </rPh>
    <rPh sb="1" eb="2">
      <t>カタ</t>
    </rPh>
    <rPh sb="3" eb="5">
      <t>カンリョウ</t>
    </rPh>
    <rPh sb="6" eb="11">
      <t>デキガタケンソク</t>
    </rPh>
    <phoneticPr fontId="1"/>
  </si>
  <si>
    <t>仮復旧</t>
    <rPh sb="0" eb="1">
      <t>カリ</t>
    </rPh>
    <rPh sb="1" eb="3">
      <t>フッキュウ</t>
    </rPh>
    <phoneticPr fontId="1"/>
  </si>
  <si>
    <t>仮復旧完了・出来形検測</t>
    <rPh sb="0" eb="3">
      <t>カリフッキュウ</t>
    </rPh>
    <rPh sb="3" eb="5">
      <t>カンリョウ</t>
    </rPh>
    <rPh sb="6" eb="11">
      <t>デキガタケンソク</t>
    </rPh>
    <phoneticPr fontId="1"/>
  </si>
  <si>
    <t>幅・長さ</t>
    <rPh sb="0" eb="1">
      <t>ハバ</t>
    </rPh>
    <rPh sb="2" eb="3">
      <t>ナガ</t>
    </rPh>
    <phoneticPr fontId="1"/>
  </si>
  <si>
    <t>舗装撤去工(2次)</t>
    <rPh sb="0" eb="2">
      <t>ホソウ</t>
    </rPh>
    <rPh sb="2" eb="4">
      <t>テッキョ</t>
    </rPh>
    <rPh sb="4" eb="5">
      <t>コウ</t>
    </rPh>
    <rPh sb="7" eb="8">
      <t>ジ</t>
    </rPh>
    <phoneticPr fontId="1"/>
  </si>
  <si>
    <t>舗装版取壊し(2次)</t>
    <rPh sb="0" eb="2">
      <t>ホソウ</t>
    </rPh>
    <rPh sb="2" eb="3">
      <t>バン</t>
    </rPh>
    <rPh sb="3" eb="5">
      <t>トリコワ</t>
    </rPh>
    <rPh sb="8" eb="9">
      <t>ツギ</t>
    </rPh>
    <phoneticPr fontId="1"/>
  </si>
  <si>
    <t>切削完了</t>
    <rPh sb="0" eb="1">
      <t>キ</t>
    </rPh>
    <rPh sb="2" eb="4">
      <t>カンリョウ</t>
    </rPh>
    <phoneticPr fontId="1"/>
  </si>
  <si>
    <t>道路復旧工(本復旧)</t>
    <rPh sb="0" eb="2">
      <t>ドウロ</t>
    </rPh>
    <rPh sb="2" eb="5">
      <t>フッキュウコウ</t>
    </rPh>
    <rPh sb="6" eb="7">
      <t>ホン</t>
    </rPh>
    <rPh sb="7" eb="9">
      <t>フッキュウ</t>
    </rPh>
    <phoneticPr fontId="1"/>
  </si>
  <si>
    <t>不陸整正</t>
    <rPh sb="0" eb="1">
      <t>フ</t>
    </rPh>
    <rPh sb="1" eb="2">
      <t>リク</t>
    </rPh>
    <rPh sb="2" eb="3">
      <t>トトノ</t>
    </rPh>
    <rPh sb="3" eb="4">
      <t>タダ</t>
    </rPh>
    <phoneticPr fontId="1"/>
  </si>
  <si>
    <t>締固め完了</t>
    <rPh sb="0" eb="1">
      <t>シ</t>
    </rPh>
    <rPh sb="1" eb="2">
      <t>カタ</t>
    </rPh>
    <rPh sb="3" eb="5">
      <t>カンリョウ</t>
    </rPh>
    <phoneticPr fontId="1"/>
  </si>
  <si>
    <t>出来形検測</t>
    <rPh sb="0" eb="5">
      <t>デキガタケンソク</t>
    </rPh>
    <phoneticPr fontId="1"/>
  </si>
  <si>
    <t>深さ・幅</t>
    <rPh sb="0" eb="1">
      <t>フカ</t>
    </rPh>
    <rPh sb="3" eb="4">
      <t>ハバ</t>
    </rPh>
    <phoneticPr fontId="1"/>
  </si>
  <si>
    <t>舗装</t>
    <rPh sb="0" eb="2">
      <t>ホソウ</t>
    </rPh>
    <phoneticPr fontId="1"/>
  </si>
  <si>
    <t>乳剤散布完了・端部目地材設置完了</t>
    <rPh sb="0" eb="1">
      <t>チチ</t>
    </rPh>
    <rPh sb="1" eb="2">
      <t>ザイ</t>
    </rPh>
    <rPh sb="2" eb="4">
      <t>サンプ</t>
    </rPh>
    <rPh sb="4" eb="6">
      <t>カンリョウ</t>
    </rPh>
    <rPh sb="7" eb="8">
      <t>ハシ</t>
    </rPh>
    <rPh sb="8" eb="9">
      <t>ブ</t>
    </rPh>
    <rPh sb="9" eb="10">
      <t>メ</t>
    </rPh>
    <rPh sb="10" eb="11">
      <t>ジ</t>
    </rPh>
    <rPh sb="11" eb="12">
      <t>ザイ</t>
    </rPh>
    <rPh sb="12" eb="14">
      <t>セッチ</t>
    </rPh>
    <rPh sb="14" eb="16">
      <t>カンリョウ</t>
    </rPh>
    <phoneticPr fontId="1"/>
  </si>
  <si>
    <t>クラック防止シート設置完了</t>
    <rPh sb="4" eb="6">
      <t>ボウシ</t>
    </rPh>
    <rPh sb="9" eb="11">
      <t>セッチ</t>
    </rPh>
    <rPh sb="11" eb="13">
      <t>カンリョウ</t>
    </rPh>
    <phoneticPr fontId="1"/>
  </si>
  <si>
    <t>舗設完了・出来形検測</t>
    <rPh sb="0" eb="1">
      <t>ホ</t>
    </rPh>
    <rPh sb="1" eb="2">
      <t>セツ</t>
    </rPh>
    <rPh sb="2" eb="4">
      <t>カンリョウ</t>
    </rPh>
    <rPh sb="5" eb="10">
      <t>デキガタケンソク</t>
    </rPh>
    <phoneticPr fontId="1"/>
  </si>
  <si>
    <t>区画線</t>
    <rPh sb="0" eb="2">
      <t>クカク</t>
    </rPh>
    <rPh sb="2" eb="3">
      <t>セン</t>
    </rPh>
    <phoneticPr fontId="1"/>
  </si>
  <si>
    <t>完了</t>
    <rPh sb="0" eb="2">
      <t>カンリョウ</t>
    </rPh>
    <phoneticPr fontId="1"/>
  </si>
  <si>
    <t>全景</t>
    <rPh sb="0" eb="2">
      <t>ゼンケイ</t>
    </rPh>
    <phoneticPr fontId="1"/>
  </si>
  <si>
    <t>取付管およびます設置完了</t>
    <rPh sb="0" eb="3">
      <t>トリツケカン</t>
    </rPh>
    <rPh sb="8" eb="10">
      <t>セッチ</t>
    </rPh>
    <rPh sb="10" eb="12">
      <t>カンリョウ</t>
    </rPh>
    <phoneticPr fontId="1"/>
  </si>
  <si>
    <t>ます深さ(地面～流入管底)</t>
    <rPh sb="2" eb="3">
      <t>フカ</t>
    </rPh>
    <rPh sb="5" eb="7">
      <t>ジメン</t>
    </rPh>
    <rPh sb="8" eb="10">
      <t>リュウニュウ</t>
    </rPh>
    <rPh sb="10" eb="12">
      <t>カンテイ</t>
    </rPh>
    <phoneticPr fontId="1"/>
  </si>
  <si>
    <t>仮設工</t>
    <rPh sb="0" eb="1">
      <t>カリ</t>
    </rPh>
    <phoneticPr fontId="1"/>
  </si>
  <si>
    <t>交通誘導警備員</t>
    <rPh sb="0" eb="2">
      <t>コウツウ</t>
    </rPh>
    <rPh sb="2" eb="4">
      <t>ユウドウ</t>
    </rPh>
    <rPh sb="4" eb="7">
      <t>ケイビイン</t>
    </rPh>
    <phoneticPr fontId="1"/>
  </si>
  <si>
    <t>水替工</t>
    <rPh sb="0" eb="1">
      <t>ミズ</t>
    </rPh>
    <rPh sb="1" eb="2">
      <t>カエ</t>
    </rPh>
    <rPh sb="2" eb="3">
      <t>コウ</t>
    </rPh>
    <phoneticPr fontId="1"/>
  </si>
  <si>
    <t>1枚/1日、交通誘導警備員の配置状況確認(基本自家警備はNG)</t>
    <rPh sb="1" eb="2">
      <t>マイ</t>
    </rPh>
    <rPh sb="4" eb="5">
      <t>ニチ</t>
    </rPh>
    <rPh sb="6" eb="8">
      <t>コウツウ</t>
    </rPh>
    <rPh sb="8" eb="10">
      <t>ユウドウ</t>
    </rPh>
    <rPh sb="10" eb="13">
      <t>ケイビイン</t>
    </rPh>
    <rPh sb="14" eb="16">
      <t>ハイチ</t>
    </rPh>
    <rPh sb="16" eb="18">
      <t>ジョウキョウ</t>
    </rPh>
    <rPh sb="18" eb="20">
      <t>カクニン</t>
    </rPh>
    <rPh sb="21" eb="23">
      <t>キホン</t>
    </rPh>
    <rPh sb="23" eb="25">
      <t>ジカ</t>
    </rPh>
    <rPh sb="25" eb="27">
      <t>ケイビ</t>
    </rPh>
    <phoneticPr fontId="1"/>
  </si>
  <si>
    <t>湧水がある場合　1枚/1現場、排水ポンプが確認できること</t>
    <rPh sb="0" eb="2">
      <t>ワキミズ</t>
    </rPh>
    <rPh sb="5" eb="7">
      <t>バアイ</t>
    </rPh>
    <rPh sb="9" eb="10">
      <t>マイ</t>
    </rPh>
    <rPh sb="12" eb="14">
      <t>ゲンバ</t>
    </rPh>
    <rPh sb="15" eb="17">
      <t>ハイスイ</t>
    </rPh>
    <rPh sb="21" eb="23">
      <t>カクニン</t>
    </rPh>
    <phoneticPr fontId="1"/>
  </si>
  <si>
    <t>その他</t>
    <rPh sb="2" eb="3">
      <t>タ</t>
    </rPh>
    <phoneticPr fontId="1"/>
  </si>
  <si>
    <t>※長さ：取付管縦断方向</t>
    <rPh sb="1" eb="2">
      <t>ナガ</t>
    </rPh>
    <rPh sb="4" eb="5">
      <t>トリ</t>
    </rPh>
    <rPh sb="5" eb="6">
      <t>ツ</t>
    </rPh>
    <rPh sb="6" eb="7">
      <t>カン</t>
    </rPh>
    <rPh sb="7" eb="9">
      <t>ジュウダン</t>
    </rPh>
    <rPh sb="9" eb="11">
      <t>ホウコウ</t>
    </rPh>
    <phoneticPr fontId="1"/>
  </si>
  <si>
    <t xml:space="preserve">   幅　：取付管横断方向</t>
    <rPh sb="3" eb="4">
      <t>ハバ</t>
    </rPh>
    <rPh sb="6" eb="8">
      <t>トリツ</t>
    </rPh>
    <rPh sb="8" eb="9">
      <t>カン</t>
    </rPh>
    <rPh sb="9" eb="11">
      <t>オウダン</t>
    </rPh>
    <rPh sb="11" eb="13">
      <t>ホウコウ</t>
    </rPh>
    <phoneticPr fontId="1"/>
  </si>
  <si>
    <t>※出来形検測時に寸法値の拡大写真も撮影する</t>
    <rPh sb="1" eb="6">
      <t>デキガタケンソク</t>
    </rPh>
    <rPh sb="6" eb="7">
      <t>ジ</t>
    </rPh>
    <rPh sb="8" eb="10">
      <t>スンポウ</t>
    </rPh>
    <rPh sb="10" eb="11">
      <t>アタイ</t>
    </rPh>
    <rPh sb="12" eb="14">
      <t>カクダイ</t>
    </rPh>
    <rPh sb="14" eb="16">
      <t>シャシン</t>
    </rPh>
    <rPh sb="17" eb="19">
      <t>サツエイ</t>
    </rPh>
    <phoneticPr fontId="1"/>
  </si>
  <si>
    <t>※撮影方向は本管から宅地への方向を基本とする。</t>
    <rPh sb="1" eb="3">
      <t>サツエイ</t>
    </rPh>
    <rPh sb="3" eb="5">
      <t>ホウコウ</t>
    </rPh>
    <rPh sb="6" eb="8">
      <t>ホンカン</t>
    </rPh>
    <rPh sb="10" eb="12">
      <t>タクチ</t>
    </rPh>
    <rPh sb="14" eb="16">
      <t>ホウコウ</t>
    </rPh>
    <rPh sb="17" eb="19">
      <t>キホン</t>
    </rPh>
    <phoneticPr fontId="1"/>
  </si>
  <si>
    <t>※出来形検測写真も状況写真の一連に含めて作成する。</t>
    <rPh sb="1" eb="6">
      <t>デキガタケンソク</t>
    </rPh>
    <rPh sb="6" eb="8">
      <t>シャシン</t>
    </rPh>
    <rPh sb="9" eb="11">
      <t>ジョウキョウ</t>
    </rPh>
    <rPh sb="11" eb="13">
      <t>シャシン</t>
    </rPh>
    <rPh sb="14" eb="16">
      <t>イチレン</t>
    </rPh>
    <rPh sb="17" eb="18">
      <t>フク</t>
    </rPh>
    <rPh sb="20" eb="22">
      <t>サクセイ</t>
    </rPh>
    <phoneticPr fontId="1"/>
  </si>
  <si>
    <t>(現場条件により、道路管理者からの指示等があるため)</t>
    <rPh sb="1" eb="3">
      <t>ゲンバ</t>
    </rPh>
    <rPh sb="3" eb="5">
      <t>ジョウケン</t>
    </rPh>
    <rPh sb="9" eb="11">
      <t>ドウロ</t>
    </rPh>
    <rPh sb="11" eb="14">
      <t>カンリシャ</t>
    </rPh>
    <rPh sb="17" eb="19">
      <t>シジ</t>
    </rPh>
    <rPh sb="19" eb="20">
      <t>トウ</t>
    </rPh>
    <phoneticPr fontId="1"/>
  </si>
  <si>
    <t>塗り潰し箇所</t>
    <rPh sb="0" eb="1">
      <t>ヌ</t>
    </rPh>
    <rPh sb="2" eb="3">
      <t>ツブ</t>
    </rPh>
    <rPh sb="4" eb="6">
      <t>カショ</t>
    </rPh>
    <phoneticPr fontId="1"/>
  </si>
  <si>
    <t>・・・出来形管理</t>
    <rPh sb="3" eb="6">
      <t>デキガタ</t>
    </rPh>
    <rPh sb="6" eb="8">
      <t>カンリ</t>
    </rPh>
    <phoneticPr fontId="1"/>
  </si>
  <si>
    <t>種別</t>
    <rPh sb="0" eb="2">
      <t>シュベツ</t>
    </rPh>
    <phoneticPr fontId="1"/>
  </si>
  <si>
    <t>組み合わせ工種内訳</t>
    <rPh sb="0" eb="1">
      <t>ク</t>
    </rPh>
    <rPh sb="2" eb="3">
      <t>ア</t>
    </rPh>
    <rPh sb="5" eb="6">
      <t>コウ</t>
    </rPh>
    <rPh sb="6" eb="7">
      <t>シュ</t>
    </rPh>
    <rPh sb="7" eb="9">
      <t>ウチワケ</t>
    </rPh>
    <phoneticPr fontId="1"/>
  </si>
  <si>
    <t>細目</t>
    <rPh sb="0" eb="2">
      <t>サイモク</t>
    </rPh>
    <phoneticPr fontId="1"/>
  </si>
  <si>
    <t>構成比率　　                 【B】</t>
    <rPh sb="0" eb="2">
      <t>コウセイ</t>
    </rPh>
    <rPh sb="2" eb="4">
      <t>ヒリツ</t>
    </rPh>
    <phoneticPr fontId="1"/>
  </si>
  <si>
    <t>契約単価（円）                【A】×【B】</t>
    <rPh sb="0" eb="2">
      <t>ケイヤク</t>
    </rPh>
    <rPh sb="2" eb="4">
      <t>タンカ</t>
    </rPh>
    <rPh sb="5" eb="6">
      <t>エン</t>
    </rPh>
    <phoneticPr fontId="1"/>
  </si>
  <si>
    <t>検収単位</t>
    <rPh sb="0" eb="2">
      <t>ケンシュウ</t>
    </rPh>
    <rPh sb="2" eb="4">
      <t>タンイ</t>
    </rPh>
    <phoneticPr fontId="1"/>
  </si>
  <si>
    <t>工種
番号</t>
    <rPh sb="0" eb="2">
      <t>コウシュ</t>
    </rPh>
    <rPh sb="3" eb="5">
      <t>バンゴウ</t>
    </rPh>
    <phoneticPr fontId="1"/>
  </si>
  <si>
    <t>歩掛・品目</t>
    <rPh sb="0" eb="1">
      <t>ブ</t>
    </rPh>
    <rPh sb="1" eb="2">
      <t>ガカリ</t>
    </rPh>
    <rPh sb="3" eb="5">
      <t>ヒンモク</t>
    </rPh>
    <phoneticPr fontId="1"/>
  </si>
  <si>
    <t>取付管工</t>
    <rPh sb="0" eb="2">
      <t>トリツケ</t>
    </rPh>
    <rPh sb="2" eb="3">
      <t>カン</t>
    </rPh>
    <rPh sb="3" eb="4">
      <t>コウ</t>
    </rPh>
    <phoneticPr fontId="1"/>
  </si>
  <si>
    <t>取付管設置工(φ100)</t>
    <rPh sb="0" eb="2">
      <t>トリツケ</t>
    </rPh>
    <rPh sb="2" eb="3">
      <t>カン</t>
    </rPh>
    <rPh sb="3" eb="5">
      <t>セッチ</t>
    </rPh>
    <rPh sb="5" eb="6">
      <t>コウ</t>
    </rPh>
    <phoneticPr fontId="1"/>
  </si>
  <si>
    <t>φ100　地上距離　（～2ｍ）</t>
    <rPh sb="5" eb="7">
      <t>チジョウ</t>
    </rPh>
    <rPh sb="7" eb="9">
      <t>キョリ</t>
    </rPh>
    <phoneticPr fontId="1"/>
  </si>
  <si>
    <t>購入土（路盤用砂)</t>
    <rPh sb="0" eb="2">
      <t>コウニュウ</t>
    </rPh>
    <rPh sb="2" eb="3">
      <t>ド</t>
    </rPh>
    <rPh sb="4" eb="6">
      <t>ロバン</t>
    </rPh>
    <rPh sb="6" eb="7">
      <t>ヨウ</t>
    </rPh>
    <rPh sb="7" eb="8">
      <t>スナ</t>
    </rPh>
    <phoneticPr fontId="1"/>
  </si>
  <si>
    <t>箇所</t>
    <rPh sb="0" eb="2">
      <t>カショ</t>
    </rPh>
    <phoneticPr fontId="1"/>
  </si>
  <si>
    <t>φ100　地上距離　（2ｍ～3ｍ）</t>
    <rPh sb="5" eb="7">
      <t>チジョウ</t>
    </rPh>
    <rPh sb="7" eb="9">
      <t>キョリ</t>
    </rPh>
    <phoneticPr fontId="1"/>
  </si>
  <si>
    <t>φ100　地上距離　（3ｍ～4ｍ）</t>
    <rPh sb="5" eb="7">
      <t>チジョウ</t>
    </rPh>
    <rPh sb="7" eb="9">
      <t>キョリ</t>
    </rPh>
    <phoneticPr fontId="1"/>
  </si>
  <si>
    <t>φ100　地上距離　（4ｍ～5ｍ）</t>
    <rPh sb="5" eb="7">
      <t>チジョウ</t>
    </rPh>
    <rPh sb="7" eb="9">
      <t>キョリ</t>
    </rPh>
    <phoneticPr fontId="1"/>
  </si>
  <si>
    <t>φ100　地上距離　（5ｍ～6ｍ）</t>
    <rPh sb="5" eb="7">
      <t>チジョウ</t>
    </rPh>
    <rPh sb="7" eb="9">
      <t>キョリ</t>
    </rPh>
    <phoneticPr fontId="1"/>
  </si>
  <si>
    <t>φ100　地上距離　（6ｍ～7ｍ）</t>
    <rPh sb="5" eb="7">
      <t>チジョウ</t>
    </rPh>
    <rPh sb="7" eb="9">
      <t>キョリ</t>
    </rPh>
    <phoneticPr fontId="1"/>
  </si>
  <si>
    <t>φ100　地上距離　（7ｍ～8ｍ）</t>
    <rPh sb="5" eb="7">
      <t>チジョウ</t>
    </rPh>
    <rPh sb="7" eb="9">
      <t>キョリ</t>
    </rPh>
    <phoneticPr fontId="1"/>
  </si>
  <si>
    <t>φ100　地上距離　（8ｍ～9ｍ）</t>
    <rPh sb="5" eb="7">
      <t>チジョウ</t>
    </rPh>
    <rPh sb="7" eb="9">
      <t>キョリ</t>
    </rPh>
    <phoneticPr fontId="1"/>
  </si>
  <si>
    <t>φ100　地上距離　（9ｍ～10ｍ）</t>
    <rPh sb="5" eb="7">
      <t>チジョウ</t>
    </rPh>
    <rPh sb="7" eb="9">
      <t>キョリ</t>
    </rPh>
    <phoneticPr fontId="1"/>
  </si>
  <si>
    <t>購入土（路盤用砂)
本管種がHP管又は陶管又は組立人孔接続型</t>
    <rPh sb="0" eb="2">
      <t>コウニュウ</t>
    </rPh>
    <rPh sb="2" eb="3">
      <t>ド</t>
    </rPh>
    <rPh sb="4" eb="6">
      <t>ロバン</t>
    </rPh>
    <rPh sb="6" eb="7">
      <t>ヨウ</t>
    </rPh>
    <rPh sb="7" eb="8">
      <t>スナ</t>
    </rPh>
    <rPh sb="10" eb="12">
      <t>ホンカン</t>
    </rPh>
    <rPh sb="12" eb="13">
      <t>シュ</t>
    </rPh>
    <rPh sb="16" eb="17">
      <t>カン</t>
    </rPh>
    <rPh sb="17" eb="18">
      <t>マタ</t>
    </rPh>
    <rPh sb="19" eb="21">
      <t>トウカン</t>
    </rPh>
    <rPh sb="21" eb="22">
      <t>マタ</t>
    </rPh>
    <rPh sb="23" eb="24">
      <t>ク</t>
    </rPh>
    <rPh sb="24" eb="25">
      <t>タ</t>
    </rPh>
    <rPh sb="25" eb="27">
      <t>ジンコウ</t>
    </rPh>
    <rPh sb="27" eb="29">
      <t>セツゾク</t>
    </rPh>
    <rPh sb="29" eb="30">
      <t>ガタ</t>
    </rPh>
    <phoneticPr fontId="1"/>
  </si>
  <si>
    <t>取付管設置工(φ150)</t>
    <rPh sb="0" eb="2">
      <t>トリツケ</t>
    </rPh>
    <rPh sb="2" eb="3">
      <t>カン</t>
    </rPh>
    <rPh sb="3" eb="5">
      <t>セッチ</t>
    </rPh>
    <rPh sb="5" eb="6">
      <t>コウ</t>
    </rPh>
    <phoneticPr fontId="1"/>
  </si>
  <si>
    <t>φ150　地上距離　（～2ｍ）</t>
    <rPh sb="5" eb="7">
      <t>チジョウ</t>
    </rPh>
    <rPh sb="7" eb="9">
      <t>キョリ</t>
    </rPh>
    <phoneticPr fontId="1"/>
  </si>
  <si>
    <t>φ150　地上距離　（2ｍ～3ｍ）</t>
    <rPh sb="5" eb="7">
      <t>チジョウ</t>
    </rPh>
    <rPh sb="7" eb="9">
      <t>キョリ</t>
    </rPh>
    <phoneticPr fontId="1"/>
  </si>
  <si>
    <t>φ150　地上距離　（3ｍ～4ｍ）</t>
    <rPh sb="5" eb="7">
      <t>チジョウ</t>
    </rPh>
    <rPh sb="7" eb="9">
      <t>キョリ</t>
    </rPh>
    <phoneticPr fontId="1"/>
  </si>
  <si>
    <t>φ150　地上距離　（4ｍ～5ｍ）</t>
    <rPh sb="5" eb="7">
      <t>チジョウ</t>
    </rPh>
    <rPh sb="7" eb="9">
      <t>キョリ</t>
    </rPh>
    <phoneticPr fontId="1"/>
  </si>
  <si>
    <t>φ150　地上距離　（5ｍ～6ｍ）</t>
    <rPh sb="5" eb="7">
      <t>チジョウ</t>
    </rPh>
    <rPh sb="7" eb="9">
      <t>キョリ</t>
    </rPh>
    <phoneticPr fontId="1"/>
  </si>
  <si>
    <t>φ150　地上距離　（6ｍ～7ｍ）</t>
    <rPh sb="5" eb="7">
      <t>チジョウ</t>
    </rPh>
    <rPh sb="7" eb="9">
      <t>キョリ</t>
    </rPh>
    <phoneticPr fontId="1"/>
  </si>
  <si>
    <t>φ150　地上距離　（7ｍ～8ｍ）</t>
    <rPh sb="5" eb="7">
      <t>チジョウ</t>
    </rPh>
    <rPh sb="7" eb="9">
      <t>キョリ</t>
    </rPh>
    <phoneticPr fontId="1"/>
  </si>
  <si>
    <t>φ150　地上距離　（8ｍ～9ｍ）</t>
    <rPh sb="5" eb="7">
      <t>チジョウ</t>
    </rPh>
    <rPh sb="7" eb="9">
      <t>キョリ</t>
    </rPh>
    <phoneticPr fontId="1"/>
  </si>
  <si>
    <t>φ150　地上距離　（9ｍ～10ｍ）</t>
    <rPh sb="5" eb="7">
      <t>チジョウ</t>
    </rPh>
    <rPh sb="7" eb="9">
      <t>キョリ</t>
    </rPh>
    <phoneticPr fontId="1"/>
  </si>
  <si>
    <t>取付管推進工</t>
    <rPh sb="0" eb="2">
      <t>トリツケ</t>
    </rPh>
    <rPh sb="2" eb="3">
      <t>カン</t>
    </rPh>
    <rPh sb="3" eb="5">
      <t>スイシン</t>
    </rPh>
    <rPh sb="5" eb="6">
      <t>コウ</t>
    </rPh>
    <phoneticPr fontId="1"/>
  </si>
  <si>
    <t>推進深さ　4ｍ～5ｍ</t>
    <rPh sb="0" eb="2">
      <t>スイシン</t>
    </rPh>
    <rPh sb="2" eb="3">
      <t>フカ</t>
    </rPh>
    <phoneticPr fontId="1"/>
  </si>
  <si>
    <t>桝設置工</t>
    <rPh sb="0" eb="1">
      <t>マス</t>
    </rPh>
    <rPh sb="1" eb="3">
      <t>セッチ</t>
    </rPh>
    <rPh sb="3" eb="4">
      <t>コウ</t>
    </rPh>
    <phoneticPr fontId="1"/>
  </si>
  <si>
    <t>ます設置工（塩化ﾋﾞﾆﾙ製）【材工共】　　　　　　　　　　　　ます径200mm　施工規模5箇所未満　　　　　　　　　　　　防護蓋設置有</t>
    <rPh sb="2" eb="4">
      <t>セッチ</t>
    </rPh>
    <rPh sb="4" eb="5">
      <t>コウ</t>
    </rPh>
    <rPh sb="6" eb="8">
      <t>エンカ</t>
    </rPh>
    <rPh sb="12" eb="13">
      <t>セイ</t>
    </rPh>
    <rPh sb="17" eb="18">
      <t>）</t>
    </rPh>
    <rPh sb="33" eb="34">
      <t>ケイ</t>
    </rPh>
    <rPh sb="40" eb="42">
      <t>セコウ</t>
    </rPh>
    <rPh sb="42" eb="44">
      <t>キボ</t>
    </rPh>
    <rPh sb="45" eb="47">
      <t>カショ</t>
    </rPh>
    <rPh sb="47" eb="49">
      <t>ミマン</t>
    </rPh>
    <rPh sb="61" eb="63">
      <t>ボウゴ</t>
    </rPh>
    <rPh sb="63" eb="64">
      <t>フタ</t>
    </rPh>
    <rPh sb="64" eb="66">
      <t>セッチ</t>
    </rPh>
    <rPh sb="66" eb="67">
      <t>ユウ</t>
    </rPh>
    <phoneticPr fontId="1"/>
  </si>
  <si>
    <t>防護蓋 200用 T-8 袋穴式</t>
    <rPh sb="0" eb="2">
      <t>ボウゴ</t>
    </rPh>
    <rPh sb="2" eb="3">
      <t>フタ</t>
    </rPh>
    <rPh sb="7" eb="8">
      <t>ヨウ</t>
    </rPh>
    <rPh sb="13" eb="14">
      <t>フクロ</t>
    </rPh>
    <rPh sb="14" eb="15">
      <t>アナ</t>
    </rPh>
    <rPh sb="15" eb="16">
      <t>シキ</t>
    </rPh>
    <phoneticPr fontId="1"/>
  </si>
  <si>
    <t>個</t>
    <rPh sb="0" eb="1">
      <t>コ</t>
    </rPh>
    <phoneticPr fontId="1"/>
  </si>
  <si>
    <t>防護蓋 200用 T-14 袋穴式</t>
    <rPh sb="0" eb="2">
      <t>ボウゴ</t>
    </rPh>
    <rPh sb="2" eb="3">
      <t>フタ</t>
    </rPh>
    <rPh sb="7" eb="8">
      <t>ヨウ</t>
    </rPh>
    <rPh sb="14" eb="15">
      <t>フクロ</t>
    </rPh>
    <rPh sb="15" eb="16">
      <t>アナ</t>
    </rPh>
    <rPh sb="16" eb="17">
      <t>シキ</t>
    </rPh>
    <phoneticPr fontId="1"/>
  </si>
  <si>
    <t>防護蓋 200用 T-25 袋穴式</t>
    <rPh sb="0" eb="2">
      <t>ボウゴ</t>
    </rPh>
    <rPh sb="2" eb="3">
      <t>フタ</t>
    </rPh>
    <rPh sb="7" eb="8">
      <t>ヨウ</t>
    </rPh>
    <rPh sb="14" eb="15">
      <t>フクロ</t>
    </rPh>
    <rPh sb="15" eb="16">
      <t>アナ</t>
    </rPh>
    <rPh sb="16" eb="17">
      <t>シキ</t>
    </rPh>
    <phoneticPr fontId="1"/>
  </si>
  <si>
    <t>ます設置工（塩化ﾋﾞﾆﾙ製）【材工共】　　　　　　　　　　　　ます径300mm　施工規模5箇所未満　　　　　　　　　　　　防護蓋設置有</t>
    <rPh sb="2" eb="4">
      <t>セッチ</t>
    </rPh>
    <rPh sb="4" eb="5">
      <t>コウ</t>
    </rPh>
    <rPh sb="6" eb="8">
      <t>エンカ</t>
    </rPh>
    <rPh sb="12" eb="13">
      <t>セイ</t>
    </rPh>
    <rPh sb="17" eb="18">
      <t>）</t>
    </rPh>
    <rPh sb="33" eb="34">
      <t>ケイ</t>
    </rPh>
    <rPh sb="40" eb="42">
      <t>セコウ</t>
    </rPh>
    <rPh sb="42" eb="44">
      <t>キボ</t>
    </rPh>
    <rPh sb="45" eb="47">
      <t>カショ</t>
    </rPh>
    <rPh sb="47" eb="49">
      <t>ミマン</t>
    </rPh>
    <rPh sb="61" eb="63">
      <t>ボウゴ</t>
    </rPh>
    <rPh sb="63" eb="64">
      <t>フタ</t>
    </rPh>
    <rPh sb="64" eb="66">
      <t>セッチ</t>
    </rPh>
    <rPh sb="66" eb="67">
      <t>ユウ</t>
    </rPh>
    <phoneticPr fontId="1"/>
  </si>
  <si>
    <t>防護蓋 300用 T-8 袋穴式</t>
    <rPh sb="0" eb="2">
      <t>ボウゴ</t>
    </rPh>
    <rPh sb="2" eb="3">
      <t>フタ</t>
    </rPh>
    <rPh sb="7" eb="8">
      <t>ヨウ</t>
    </rPh>
    <rPh sb="13" eb="14">
      <t>フクロ</t>
    </rPh>
    <rPh sb="14" eb="15">
      <t>アナ</t>
    </rPh>
    <rPh sb="15" eb="16">
      <t>シキ</t>
    </rPh>
    <phoneticPr fontId="1"/>
  </si>
  <si>
    <t>防護蓋 300用 T-14 袋穴式</t>
    <rPh sb="0" eb="2">
      <t>ボウゴ</t>
    </rPh>
    <rPh sb="2" eb="3">
      <t>フタ</t>
    </rPh>
    <rPh sb="7" eb="8">
      <t>ヨウ</t>
    </rPh>
    <rPh sb="14" eb="15">
      <t>フクロ</t>
    </rPh>
    <rPh sb="15" eb="16">
      <t>アナ</t>
    </rPh>
    <rPh sb="16" eb="17">
      <t>シキ</t>
    </rPh>
    <phoneticPr fontId="1"/>
  </si>
  <si>
    <t>防護蓋 300用 T-25 袋穴式</t>
    <rPh sb="0" eb="2">
      <t>ボウゴ</t>
    </rPh>
    <rPh sb="2" eb="3">
      <t>フタ</t>
    </rPh>
    <rPh sb="7" eb="8">
      <t>ヨウ</t>
    </rPh>
    <rPh sb="14" eb="15">
      <t>フクロ</t>
    </rPh>
    <rPh sb="15" eb="16">
      <t>アナ</t>
    </rPh>
    <rPh sb="16" eb="17">
      <t>シキ</t>
    </rPh>
    <phoneticPr fontId="1"/>
  </si>
  <si>
    <t>管路土工</t>
    <rPh sb="0" eb="2">
      <t>カンロ</t>
    </rPh>
    <rPh sb="2" eb="4">
      <t>ドコウ</t>
    </rPh>
    <phoneticPr fontId="1"/>
  </si>
  <si>
    <t>本管土工（～1.0ｍ）</t>
    <rPh sb="0" eb="2">
      <t>ホンカン</t>
    </rPh>
    <rPh sb="2" eb="4">
      <t>ドコウ</t>
    </rPh>
    <phoneticPr fontId="1"/>
  </si>
  <si>
    <t>本管土工（1.0ｍ～2.0ｍ）</t>
    <rPh sb="0" eb="2">
      <t>ホンカン</t>
    </rPh>
    <rPh sb="2" eb="4">
      <t>ドコウ</t>
    </rPh>
    <phoneticPr fontId="1"/>
  </si>
  <si>
    <t>本管土工（2.0ｍ～3.0ｍ）</t>
    <rPh sb="0" eb="2">
      <t>ホンカン</t>
    </rPh>
    <rPh sb="2" eb="4">
      <t>ドコウ</t>
    </rPh>
    <phoneticPr fontId="1"/>
  </si>
  <si>
    <t>本管土工（3.0ｍ～4.0ｍ）</t>
    <rPh sb="0" eb="2">
      <t>ホンカン</t>
    </rPh>
    <rPh sb="2" eb="4">
      <t>ドコウ</t>
    </rPh>
    <phoneticPr fontId="1"/>
  </si>
  <si>
    <t>管渠工</t>
    <rPh sb="0" eb="2">
      <t>カンキョ</t>
    </rPh>
    <rPh sb="2" eb="3">
      <t>コウ</t>
    </rPh>
    <phoneticPr fontId="1"/>
  </si>
  <si>
    <t>管渠布設工</t>
    <rPh sb="0" eb="2">
      <t>カンキョ</t>
    </rPh>
    <rPh sb="2" eb="4">
      <t>フセツ</t>
    </rPh>
    <rPh sb="4" eb="5">
      <t>コウ</t>
    </rPh>
    <phoneticPr fontId="1"/>
  </si>
  <si>
    <t>本管布設工φ150（～1.0ｍ）</t>
    <rPh sb="0" eb="2">
      <t>ホンカン</t>
    </rPh>
    <rPh sb="2" eb="4">
      <t>フセツ</t>
    </rPh>
    <rPh sb="4" eb="5">
      <t>コウ</t>
    </rPh>
    <phoneticPr fontId="1"/>
  </si>
  <si>
    <t>本管布設工φ150（1.0m～2.0ｍ）</t>
    <rPh sb="0" eb="2">
      <t>ホンカン</t>
    </rPh>
    <rPh sb="2" eb="4">
      <t>フセツ</t>
    </rPh>
    <rPh sb="4" eb="5">
      <t>コウ</t>
    </rPh>
    <phoneticPr fontId="1"/>
  </si>
  <si>
    <t>本管布設工φ150（2.0m～3.0ｍ）</t>
    <rPh sb="0" eb="2">
      <t>ホンカン</t>
    </rPh>
    <rPh sb="2" eb="4">
      <t>フセツ</t>
    </rPh>
    <rPh sb="4" eb="5">
      <t>コウ</t>
    </rPh>
    <phoneticPr fontId="1"/>
  </si>
  <si>
    <t>マンホール工</t>
    <rPh sb="5" eb="6">
      <t>コウ</t>
    </rPh>
    <phoneticPr fontId="1"/>
  </si>
  <si>
    <t>小型マンホール設置工</t>
    <rPh sb="0" eb="2">
      <t>コガタ</t>
    </rPh>
    <rPh sb="7" eb="9">
      <t>セッチ</t>
    </rPh>
    <rPh sb="9" eb="10">
      <t>コウ</t>
    </rPh>
    <phoneticPr fontId="1"/>
  </si>
  <si>
    <t>小型人孔設置工 T-8 深さ2ｍ以下</t>
    <rPh sb="0" eb="2">
      <t>コガタ</t>
    </rPh>
    <rPh sb="2" eb="4">
      <t>ジンコウ</t>
    </rPh>
    <rPh sb="4" eb="6">
      <t>セッチ</t>
    </rPh>
    <rPh sb="6" eb="7">
      <t>コウ</t>
    </rPh>
    <rPh sb="12" eb="13">
      <t>フカ</t>
    </rPh>
    <rPh sb="16" eb="18">
      <t>イカ</t>
    </rPh>
    <phoneticPr fontId="1"/>
  </si>
  <si>
    <t>小型人孔設置工 T-14 深さ2ｍ以下</t>
    <rPh sb="0" eb="2">
      <t>コガタ</t>
    </rPh>
    <rPh sb="2" eb="4">
      <t>ジンコウ</t>
    </rPh>
    <rPh sb="4" eb="6">
      <t>セッチ</t>
    </rPh>
    <rPh sb="6" eb="7">
      <t>コウ</t>
    </rPh>
    <rPh sb="13" eb="14">
      <t>フカ</t>
    </rPh>
    <rPh sb="17" eb="19">
      <t>イカ</t>
    </rPh>
    <phoneticPr fontId="1"/>
  </si>
  <si>
    <t>小型人孔設置工 T-25 深さ2ｍ以下</t>
    <rPh sb="0" eb="2">
      <t>コガタ</t>
    </rPh>
    <rPh sb="2" eb="4">
      <t>ジンコウ</t>
    </rPh>
    <rPh sb="4" eb="6">
      <t>セッチ</t>
    </rPh>
    <rPh sb="6" eb="7">
      <t>コウ</t>
    </rPh>
    <rPh sb="13" eb="14">
      <t>フカ</t>
    </rPh>
    <rPh sb="17" eb="19">
      <t>イカ</t>
    </rPh>
    <phoneticPr fontId="1"/>
  </si>
  <si>
    <t>小型人孔設置工 T-8 深さ3.5ｍ以下</t>
    <rPh sb="0" eb="2">
      <t>コガタ</t>
    </rPh>
    <rPh sb="2" eb="4">
      <t>ジンコウ</t>
    </rPh>
    <rPh sb="4" eb="6">
      <t>セッチ</t>
    </rPh>
    <rPh sb="6" eb="7">
      <t>コウ</t>
    </rPh>
    <rPh sb="12" eb="13">
      <t>フカ</t>
    </rPh>
    <rPh sb="18" eb="20">
      <t>イカ</t>
    </rPh>
    <phoneticPr fontId="1"/>
  </si>
  <si>
    <t>小型人孔設置工 T-14 深さ3.5ｍ以下</t>
    <rPh sb="0" eb="2">
      <t>コガタ</t>
    </rPh>
    <rPh sb="2" eb="4">
      <t>ジンコウ</t>
    </rPh>
    <rPh sb="4" eb="6">
      <t>セッチ</t>
    </rPh>
    <rPh sb="6" eb="7">
      <t>コウ</t>
    </rPh>
    <rPh sb="13" eb="14">
      <t>フカ</t>
    </rPh>
    <rPh sb="19" eb="21">
      <t>イカ</t>
    </rPh>
    <phoneticPr fontId="1"/>
  </si>
  <si>
    <t>小型人孔設置工 T-25 深さ3.5ｍ以下</t>
    <rPh sb="0" eb="2">
      <t>コガタ</t>
    </rPh>
    <rPh sb="2" eb="4">
      <t>ジンコウ</t>
    </rPh>
    <rPh sb="4" eb="6">
      <t>セッチ</t>
    </rPh>
    <rPh sb="6" eb="7">
      <t>コウ</t>
    </rPh>
    <rPh sb="13" eb="14">
      <t>フカ</t>
    </rPh>
    <rPh sb="19" eb="21">
      <t>イカ</t>
    </rPh>
    <phoneticPr fontId="1"/>
  </si>
  <si>
    <t>内副管設置工</t>
    <rPh sb="0" eb="1">
      <t>ウチ</t>
    </rPh>
    <rPh sb="1" eb="2">
      <t>フク</t>
    </rPh>
    <rPh sb="2" eb="3">
      <t>カン</t>
    </rPh>
    <rPh sb="3" eb="5">
      <t>セッチ</t>
    </rPh>
    <rPh sb="5" eb="6">
      <t>コウ</t>
    </rPh>
    <phoneticPr fontId="1"/>
  </si>
  <si>
    <t>副管工φ150　落差1.0m未満</t>
    <rPh sb="0" eb="1">
      <t>フク</t>
    </rPh>
    <rPh sb="1" eb="2">
      <t>カン</t>
    </rPh>
    <rPh sb="2" eb="3">
      <t>コウ</t>
    </rPh>
    <rPh sb="8" eb="10">
      <t>ラクサ</t>
    </rPh>
    <rPh sb="14" eb="16">
      <t>ミマン</t>
    </rPh>
    <phoneticPr fontId="1"/>
  </si>
  <si>
    <t>副管工φ150　落差1.5m未満</t>
    <rPh sb="0" eb="1">
      <t>フク</t>
    </rPh>
    <rPh sb="1" eb="2">
      <t>カン</t>
    </rPh>
    <rPh sb="2" eb="3">
      <t>コウ</t>
    </rPh>
    <rPh sb="8" eb="10">
      <t>ラクサ</t>
    </rPh>
    <rPh sb="14" eb="16">
      <t>ミマン</t>
    </rPh>
    <phoneticPr fontId="1"/>
  </si>
  <si>
    <t>副管工φ150　落差2.0m未満</t>
    <rPh sb="0" eb="1">
      <t>フク</t>
    </rPh>
    <rPh sb="1" eb="2">
      <t>カン</t>
    </rPh>
    <rPh sb="2" eb="3">
      <t>コウ</t>
    </rPh>
    <rPh sb="8" eb="10">
      <t>ラクサ</t>
    </rPh>
    <rPh sb="14" eb="16">
      <t>ミマン</t>
    </rPh>
    <phoneticPr fontId="1"/>
  </si>
  <si>
    <t>副管工φ150　落差2.5m未満</t>
    <rPh sb="0" eb="1">
      <t>フク</t>
    </rPh>
    <rPh sb="1" eb="2">
      <t>カン</t>
    </rPh>
    <rPh sb="2" eb="3">
      <t>コウ</t>
    </rPh>
    <rPh sb="8" eb="10">
      <t>ラクサ</t>
    </rPh>
    <rPh sb="14" eb="16">
      <t>ミマン</t>
    </rPh>
    <phoneticPr fontId="1"/>
  </si>
  <si>
    <t>副管工φ150　落差3.0m未満</t>
    <rPh sb="0" eb="1">
      <t>フク</t>
    </rPh>
    <rPh sb="1" eb="2">
      <t>カン</t>
    </rPh>
    <rPh sb="2" eb="3">
      <t>コウ</t>
    </rPh>
    <rPh sb="8" eb="10">
      <t>ラクサ</t>
    </rPh>
    <rPh sb="14" eb="16">
      <t>ミマン</t>
    </rPh>
    <phoneticPr fontId="1"/>
  </si>
  <si>
    <t>既設インバート工</t>
    <rPh sb="0" eb="2">
      <t>キセツ</t>
    </rPh>
    <rPh sb="7" eb="8">
      <t>コウ</t>
    </rPh>
    <phoneticPr fontId="1"/>
  </si>
  <si>
    <t>既設インバート工　0号マンホール</t>
    <rPh sb="0" eb="2">
      <t>キセツ</t>
    </rPh>
    <rPh sb="7" eb="8">
      <t>コウ</t>
    </rPh>
    <rPh sb="10" eb="11">
      <t>ゴウ</t>
    </rPh>
    <phoneticPr fontId="1"/>
  </si>
  <si>
    <t>撤去、処分費含む</t>
    <rPh sb="0" eb="2">
      <t>テッキョ</t>
    </rPh>
    <rPh sb="3" eb="5">
      <t>ショブン</t>
    </rPh>
    <rPh sb="5" eb="6">
      <t>ヒ</t>
    </rPh>
    <rPh sb="6" eb="7">
      <t>フク</t>
    </rPh>
    <phoneticPr fontId="1"/>
  </si>
  <si>
    <t>既設インバート工　1号マンホール</t>
    <rPh sb="0" eb="2">
      <t>キセツ</t>
    </rPh>
    <rPh sb="7" eb="8">
      <t>コウ</t>
    </rPh>
    <rPh sb="10" eb="11">
      <t>ゴウ</t>
    </rPh>
    <phoneticPr fontId="1"/>
  </si>
  <si>
    <t>既設インバート工　2号マンホール</t>
    <rPh sb="0" eb="2">
      <t>キセツ</t>
    </rPh>
    <rPh sb="7" eb="8">
      <t>コウ</t>
    </rPh>
    <rPh sb="10" eb="11">
      <t>ゴウ</t>
    </rPh>
    <phoneticPr fontId="1"/>
  </si>
  <si>
    <t>既設人孔削孔工</t>
    <rPh sb="0" eb="2">
      <t>キセツ</t>
    </rPh>
    <rPh sb="2" eb="4">
      <t>ジンコウ</t>
    </rPh>
    <rPh sb="4" eb="6">
      <t>サッコウ</t>
    </rPh>
    <rPh sb="6" eb="7">
      <t>コウ</t>
    </rPh>
    <phoneticPr fontId="1"/>
  </si>
  <si>
    <t>既設人孔削孔工　φ100～φ150　
0号1号マンホール</t>
    <rPh sb="0" eb="2">
      <t>キセツ</t>
    </rPh>
    <rPh sb="2" eb="4">
      <t>ジンコウ</t>
    </rPh>
    <rPh sb="4" eb="6">
      <t>サッコウ</t>
    </rPh>
    <rPh sb="6" eb="7">
      <t>コウ</t>
    </rPh>
    <rPh sb="20" eb="21">
      <t>ゴウ</t>
    </rPh>
    <rPh sb="22" eb="23">
      <t>ゴウ</t>
    </rPh>
    <phoneticPr fontId="1"/>
  </si>
  <si>
    <t>既設人孔削孔工　φ100～φ150　
2号マンホール</t>
    <rPh sb="0" eb="2">
      <t>キセツ</t>
    </rPh>
    <rPh sb="2" eb="4">
      <t>ジンコウ</t>
    </rPh>
    <rPh sb="4" eb="6">
      <t>サッコウ</t>
    </rPh>
    <rPh sb="6" eb="7">
      <t>コウ</t>
    </rPh>
    <rPh sb="20" eb="21">
      <t>ゴウ</t>
    </rPh>
    <phoneticPr fontId="1"/>
  </si>
  <si>
    <t>可とう継手</t>
    <rPh sb="0" eb="1">
      <t>カ</t>
    </rPh>
    <rPh sb="3" eb="5">
      <t>ツギテ</t>
    </rPh>
    <phoneticPr fontId="1"/>
  </si>
  <si>
    <t>可とう継手設置工　拡張型</t>
    <rPh sb="0" eb="1">
      <t>カ</t>
    </rPh>
    <rPh sb="3" eb="5">
      <t>ツギテ</t>
    </rPh>
    <rPh sb="5" eb="7">
      <t>セッチ</t>
    </rPh>
    <rPh sb="7" eb="8">
      <t>コウ</t>
    </rPh>
    <rPh sb="9" eb="11">
      <t>カクチョウ</t>
    </rPh>
    <rPh sb="11" eb="12">
      <t>ガタ</t>
    </rPh>
    <phoneticPr fontId="1"/>
  </si>
  <si>
    <t>可とう継手設置工　貼付型</t>
    <rPh sb="0" eb="1">
      <t>カ</t>
    </rPh>
    <rPh sb="3" eb="5">
      <t>ツギテ</t>
    </rPh>
    <rPh sb="5" eb="7">
      <t>セッチ</t>
    </rPh>
    <rPh sb="7" eb="8">
      <t>コウ</t>
    </rPh>
    <rPh sb="9" eb="10">
      <t>ハ</t>
    </rPh>
    <rPh sb="10" eb="11">
      <t>ツ</t>
    </rPh>
    <rPh sb="11" eb="12">
      <t>ガタ</t>
    </rPh>
    <phoneticPr fontId="1"/>
  </si>
  <si>
    <t>埋設表示シート</t>
    <rPh sb="0" eb="2">
      <t>マイセツ</t>
    </rPh>
    <rPh sb="2" eb="4">
      <t>ヒョウジ</t>
    </rPh>
    <phoneticPr fontId="1"/>
  </si>
  <si>
    <t>埋設管標示シート
ダブル　150mm×50ｍ</t>
    <rPh sb="0" eb="2">
      <t>マイセツ</t>
    </rPh>
    <rPh sb="2" eb="3">
      <t>カン</t>
    </rPh>
    <rPh sb="3" eb="5">
      <t>ヒョウジ</t>
    </rPh>
    <phoneticPr fontId="1"/>
  </si>
  <si>
    <t>巻</t>
    <rPh sb="0" eb="1">
      <t>マ</t>
    </rPh>
    <phoneticPr fontId="1"/>
  </si>
  <si>
    <t>仮設工</t>
    <rPh sb="0" eb="2">
      <t>カセツ</t>
    </rPh>
    <rPh sb="2" eb="3">
      <t>コウ</t>
    </rPh>
    <phoneticPr fontId="1"/>
  </si>
  <si>
    <t>掘削深さ(1.8m以下)
矢板長　2.5m　土留支保工　１段</t>
    <phoneticPr fontId="1"/>
  </si>
  <si>
    <t>賃料、整備費、仮設材運搬費含む</t>
    <rPh sb="0" eb="2">
      <t>チンリョウ</t>
    </rPh>
    <rPh sb="3" eb="6">
      <t>セイビヒ</t>
    </rPh>
    <rPh sb="7" eb="9">
      <t>カセツ</t>
    </rPh>
    <rPh sb="9" eb="10">
      <t>ザイ</t>
    </rPh>
    <rPh sb="10" eb="12">
      <t>ウンパン</t>
    </rPh>
    <rPh sb="12" eb="13">
      <t>ヒ</t>
    </rPh>
    <rPh sb="13" eb="14">
      <t>フク</t>
    </rPh>
    <phoneticPr fontId="1"/>
  </si>
  <si>
    <t>m</t>
    <phoneticPr fontId="1"/>
  </si>
  <si>
    <t>掘削深さ(2.0m以下)
矢板長　2.5m　土留支保工　１段</t>
    <phoneticPr fontId="1"/>
  </si>
  <si>
    <t>掘削深さ(2.3m以下)
矢板長　3.0m　土留支保工　2段</t>
    <phoneticPr fontId="1"/>
  </si>
  <si>
    <t>掘削深さ(2.8m以下)
矢板長　3.5m　土留支保工　2段</t>
    <phoneticPr fontId="1"/>
  </si>
  <si>
    <t>掘削深さ(3.3m以下)
矢板長　4.0m　土留支保工　2段</t>
    <phoneticPr fontId="1"/>
  </si>
  <si>
    <t>掘削深さ(3.5m以下)
矢板長　4.5m　土留支保工　2段</t>
    <phoneticPr fontId="1"/>
  </si>
  <si>
    <t>掘削深さ(3.8m以下)
矢板長　4.5m　土留支保工　3段</t>
    <phoneticPr fontId="1"/>
  </si>
  <si>
    <t>水替工</t>
    <rPh sb="0" eb="1">
      <t>ミズ</t>
    </rPh>
    <rPh sb="1" eb="2">
      <t>カ</t>
    </rPh>
    <rPh sb="2" eb="3">
      <t>コウ</t>
    </rPh>
    <phoneticPr fontId="1"/>
  </si>
  <si>
    <t>据付・撤去工</t>
    <rPh sb="0" eb="2">
      <t>スエツケ</t>
    </rPh>
    <rPh sb="3" eb="5">
      <t>テッキョ</t>
    </rPh>
    <rPh sb="5" eb="6">
      <t>コウ</t>
    </rPh>
    <phoneticPr fontId="1"/>
  </si>
  <si>
    <t>２インチ　作業時排水　発動発電機　ポンプ2台</t>
    <rPh sb="5" eb="7">
      <t>サギョウ</t>
    </rPh>
    <rPh sb="7" eb="8">
      <t>ジ</t>
    </rPh>
    <rPh sb="8" eb="10">
      <t>ハイスイ</t>
    </rPh>
    <rPh sb="11" eb="13">
      <t>ハツドウ</t>
    </rPh>
    <rPh sb="13" eb="16">
      <t>ハツデンキ</t>
    </rPh>
    <rPh sb="21" eb="22">
      <t>ダイ</t>
    </rPh>
    <phoneticPr fontId="1"/>
  </si>
  <si>
    <t>日</t>
    <rPh sb="0" eb="1">
      <t>ニチ</t>
    </rPh>
    <phoneticPr fontId="1"/>
  </si>
  <si>
    <t>構造物撤去工</t>
    <rPh sb="0" eb="3">
      <t>コウゾウブツ</t>
    </rPh>
    <rPh sb="3" eb="5">
      <t>テッキョ</t>
    </rPh>
    <rPh sb="5" eb="6">
      <t>コウ</t>
    </rPh>
    <phoneticPr fontId="1"/>
  </si>
  <si>
    <t>構造物とりこわし</t>
    <rPh sb="0" eb="3">
      <t>コウゾウブツ</t>
    </rPh>
    <phoneticPr fontId="1"/>
  </si>
  <si>
    <t>構造物とりこわし
無筋構造物 人力施工　</t>
    <rPh sb="0" eb="3">
      <t>コウゾウブツ</t>
    </rPh>
    <phoneticPr fontId="1"/>
  </si>
  <si>
    <t>運搬・処分費含む</t>
    <rPh sb="0" eb="2">
      <t>ウンパン</t>
    </rPh>
    <rPh sb="3" eb="5">
      <t>ショブン</t>
    </rPh>
    <rPh sb="5" eb="6">
      <t>ヒ</t>
    </rPh>
    <rPh sb="6" eb="7">
      <t>フク</t>
    </rPh>
    <phoneticPr fontId="1"/>
  </si>
  <si>
    <t>㎥</t>
    <phoneticPr fontId="1"/>
  </si>
  <si>
    <t>構造物とりこわし
鉄筋構造物 人力施工　</t>
    <rPh sb="0" eb="3">
      <t>コウゾウブツ</t>
    </rPh>
    <rPh sb="9" eb="10">
      <t>テツ</t>
    </rPh>
    <phoneticPr fontId="1"/>
  </si>
  <si>
    <t>構造物とりこわし
無筋構造物 機械施工　</t>
    <rPh sb="0" eb="3">
      <t>コウゾウブツ</t>
    </rPh>
    <rPh sb="15" eb="17">
      <t>キカイ</t>
    </rPh>
    <phoneticPr fontId="1"/>
  </si>
  <si>
    <t>構造物とりこわし
鉄筋構造物 機械施工　</t>
    <rPh sb="0" eb="3">
      <t>コウゾウブツ</t>
    </rPh>
    <rPh sb="9" eb="10">
      <t>テツ</t>
    </rPh>
    <rPh sb="15" eb="17">
      <t>キカイ</t>
    </rPh>
    <phoneticPr fontId="1"/>
  </si>
  <si>
    <t>舗装版切断工</t>
    <rPh sb="0" eb="2">
      <t>ホソウ</t>
    </rPh>
    <rPh sb="2" eb="3">
      <t>バン</t>
    </rPh>
    <rPh sb="3" eb="5">
      <t>セツダン</t>
    </rPh>
    <rPh sb="5" eb="6">
      <t>コウ</t>
    </rPh>
    <phoneticPr fontId="1"/>
  </si>
  <si>
    <t>舗装版切断
ｱｽﾌｧﾙﾄ舗装版　15cm以下</t>
    <rPh sb="0" eb="2">
      <t>ホソウ</t>
    </rPh>
    <rPh sb="2" eb="3">
      <t>バン</t>
    </rPh>
    <rPh sb="3" eb="5">
      <t>セツダン</t>
    </rPh>
    <rPh sb="12" eb="14">
      <t>ホソウ</t>
    </rPh>
    <rPh sb="14" eb="15">
      <t>バン</t>
    </rPh>
    <rPh sb="20" eb="22">
      <t>イカ</t>
    </rPh>
    <phoneticPr fontId="1"/>
  </si>
  <si>
    <t>コンクリート切断
ｱｽﾌｧﾙﾄ舗装版　15cm以下</t>
    <rPh sb="6" eb="8">
      <t>セツダン</t>
    </rPh>
    <rPh sb="15" eb="17">
      <t>ホソウ</t>
    </rPh>
    <rPh sb="17" eb="18">
      <t>バン</t>
    </rPh>
    <rPh sb="23" eb="25">
      <t>イカ</t>
    </rPh>
    <phoneticPr fontId="1"/>
  </si>
  <si>
    <t>㎡</t>
    <phoneticPr fontId="1"/>
  </si>
  <si>
    <t>アスファルト撤去工</t>
    <rPh sb="6" eb="8">
      <t>テッキョ</t>
    </rPh>
    <rPh sb="8" eb="9">
      <t>コウ</t>
    </rPh>
    <phoneticPr fontId="1"/>
  </si>
  <si>
    <t>t=3cm　処分費・運搬費含む</t>
    <rPh sb="6" eb="8">
      <t>ショブン</t>
    </rPh>
    <rPh sb="8" eb="9">
      <t>ヒ</t>
    </rPh>
    <rPh sb="10" eb="12">
      <t>ウンパン</t>
    </rPh>
    <rPh sb="12" eb="13">
      <t>ヒ</t>
    </rPh>
    <rPh sb="13" eb="14">
      <t>フク</t>
    </rPh>
    <phoneticPr fontId="1"/>
  </si>
  <si>
    <t>t=5cm　処分費・運搬費含む</t>
    <rPh sb="6" eb="8">
      <t>ショブン</t>
    </rPh>
    <rPh sb="8" eb="9">
      <t>ヒ</t>
    </rPh>
    <rPh sb="10" eb="12">
      <t>ウンパン</t>
    </rPh>
    <rPh sb="12" eb="13">
      <t>ヒ</t>
    </rPh>
    <rPh sb="13" eb="14">
      <t>フク</t>
    </rPh>
    <phoneticPr fontId="1"/>
  </si>
  <si>
    <t>t=7cm　処分費・運搬費含む</t>
    <rPh sb="6" eb="8">
      <t>ショブン</t>
    </rPh>
    <rPh sb="8" eb="9">
      <t>ヒ</t>
    </rPh>
    <rPh sb="10" eb="12">
      <t>ウンパン</t>
    </rPh>
    <rPh sb="12" eb="13">
      <t>ヒ</t>
    </rPh>
    <rPh sb="13" eb="14">
      <t>フク</t>
    </rPh>
    <phoneticPr fontId="1"/>
  </si>
  <si>
    <t>t=10cm　処分費・運搬費含む</t>
    <rPh sb="7" eb="9">
      <t>ショブン</t>
    </rPh>
    <rPh sb="9" eb="10">
      <t>ヒ</t>
    </rPh>
    <rPh sb="11" eb="13">
      <t>ウンパン</t>
    </rPh>
    <rPh sb="13" eb="14">
      <t>ヒ</t>
    </rPh>
    <rPh sb="14" eb="15">
      <t>フク</t>
    </rPh>
    <phoneticPr fontId="1"/>
  </si>
  <si>
    <t>路面切削工</t>
    <rPh sb="0" eb="2">
      <t>ロメン</t>
    </rPh>
    <rPh sb="2" eb="4">
      <t>セッサク</t>
    </rPh>
    <rPh sb="4" eb="5">
      <t>コウ</t>
    </rPh>
    <phoneticPr fontId="1"/>
  </si>
  <si>
    <t>小型切削機</t>
    <rPh sb="0" eb="2">
      <t>コガタ</t>
    </rPh>
    <rPh sb="2" eb="4">
      <t>セッサク</t>
    </rPh>
    <rPh sb="4" eb="5">
      <t>キ</t>
    </rPh>
    <phoneticPr fontId="1"/>
  </si>
  <si>
    <t>舗装復旧工</t>
    <rPh sb="0" eb="2">
      <t>ホソウ</t>
    </rPh>
    <rPh sb="2" eb="4">
      <t>フッキュウ</t>
    </rPh>
    <rPh sb="4" eb="5">
      <t>コウ</t>
    </rPh>
    <phoneticPr fontId="1"/>
  </si>
  <si>
    <t>路盤工　下層路盤</t>
    <rPh sb="0" eb="2">
      <t>ロバン</t>
    </rPh>
    <rPh sb="2" eb="3">
      <t>コウ</t>
    </rPh>
    <rPh sb="4" eb="6">
      <t>カソウ</t>
    </rPh>
    <rPh sb="6" eb="8">
      <t>ロバン</t>
    </rPh>
    <phoneticPr fontId="1"/>
  </si>
  <si>
    <t>下層路盤（歩道部）
RC-40  全仕上り厚15cm 1層施工</t>
    <rPh sb="0" eb="2">
      <t>カソウ</t>
    </rPh>
    <rPh sb="2" eb="4">
      <t>ロバン</t>
    </rPh>
    <rPh sb="5" eb="7">
      <t>ホドウ</t>
    </rPh>
    <rPh sb="7" eb="8">
      <t>ブ</t>
    </rPh>
    <rPh sb="17" eb="18">
      <t>ゼン</t>
    </rPh>
    <rPh sb="18" eb="20">
      <t>シア</t>
    </rPh>
    <rPh sb="21" eb="22">
      <t>アツ</t>
    </rPh>
    <rPh sb="28" eb="29">
      <t>ソウ</t>
    </rPh>
    <rPh sb="29" eb="31">
      <t>セコウ</t>
    </rPh>
    <phoneticPr fontId="1"/>
  </si>
  <si>
    <t>下層路盤（歩道部）
ＲＣ-40  全仕上り厚20cm 1層施工</t>
    <rPh sb="0" eb="2">
      <t>カソウ</t>
    </rPh>
    <rPh sb="2" eb="4">
      <t>ロバン</t>
    </rPh>
    <rPh sb="5" eb="7">
      <t>ホドウ</t>
    </rPh>
    <rPh sb="7" eb="8">
      <t>ブ</t>
    </rPh>
    <rPh sb="17" eb="18">
      <t>ゼン</t>
    </rPh>
    <rPh sb="18" eb="20">
      <t>シア</t>
    </rPh>
    <rPh sb="21" eb="22">
      <t>アツ</t>
    </rPh>
    <rPh sb="28" eb="29">
      <t>ソウ</t>
    </rPh>
    <rPh sb="29" eb="31">
      <t>セコウ</t>
    </rPh>
    <phoneticPr fontId="1"/>
  </si>
  <si>
    <t>下層路盤（歩道部）
ＲＣ-40  全仕上り厚25cm 2層施工</t>
    <rPh sb="0" eb="2">
      <t>カソウ</t>
    </rPh>
    <rPh sb="2" eb="4">
      <t>ロバン</t>
    </rPh>
    <rPh sb="5" eb="7">
      <t>ホドウ</t>
    </rPh>
    <rPh sb="7" eb="8">
      <t>ブ</t>
    </rPh>
    <rPh sb="17" eb="18">
      <t>ゼン</t>
    </rPh>
    <rPh sb="18" eb="20">
      <t>シア</t>
    </rPh>
    <rPh sb="21" eb="22">
      <t>アツ</t>
    </rPh>
    <rPh sb="28" eb="29">
      <t>ソウ</t>
    </rPh>
    <rPh sb="29" eb="31">
      <t>セコウ</t>
    </rPh>
    <phoneticPr fontId="1"/>
  </si>
  <si>
    <t>下層路盤（歩道部）
ＲＣ-40  全仕上り厚30cm 2層施工</t>
    <rPh sb="0" eb="2">
      <t>カソウ</t>
    </rPh>
    <rPh sb="2" eb="4">
      <t>ロバン</t>
    </rPh>
    <rPh sb="5" eb="7">
      <t>ホドウ</t>
    </rPh>
    <rPh sb="7" eb="8">
      <t>ブ</t>
    </rPh>
    <rPh sb="17" eb="18">
      <t>ゼン</t>
    </rPh>
    <rPh sb="18" eb="20">
      <t>シア</t>
    </rPh>
    <rPh sb="21" eb="22">
      <t>アツ</t>
    </rPh>
    <rPh sb="28" eb="29">
      <t>ソウ</t>
    </rPh>
    <rPh sb="29" eb="31">
      <t>セコウ</t>
    </rPh>
    <phoneticPr fontId="1"/>
  </si>
  <si>
    <t>下層路盤（歩道部）
ＲＣ-40  全仕上り厚40cm 2層施工</t>
    <rPh sb="0" eb="2">
      <t>カソウ</t>
    </rPh>
    <rPh sb="2" eb="4">
      <t>ロバン</t>
    </rPh>
    <rPh sb="5" eb="7">
      <t>ホドウ</t>
    </rPh>
    <rPh sb="7" eb="8">
      <t>ブ</t>
    </rPh>
    <rPh sb="17" eb="18">
      <t>ゼン</t>
    </rPh>
    <rPh sb="18" eb="20">
      <t>シア</t>
    </rPh>
    <rPh sb="21" eb="22">
      <t>アツ</t>
    </rPh>
    <rPh sb="28" eb="29">
      <t>ソウ</t>
    </rPh>
    <rPh sb="29" eb="31">
      <t>セコウ</t>
    </rPh>
    <phoneticPr fontId="1"/>
  </si>
  <si>
    <t>下層路盤（歩道部）
ＲＣ-40  全仕上り厚45cm 3層施工</t>
    <rPh sb="0" eb="2">
      <t>カソウ</t>
    </rPh>
    <rPh sb="2" eb="4">
      <t>ロバン</t>
    </rPh>
    <rPh sb="5" eb="7">
      <t>ホドウ</t>
    </rPh>
    <rPh sb="7" eb="8">
      <t>ブ</t>
    </rPh>
    <rPh sb="17" eb="18">
      <t>ゼン</t>
    </rPh>
    <rPh sb="18" eb="20">
      <t>シア</t>
    </rPh>
    <rPh sb="21" eb="22">
      <t>アツ</t>
    </rPh>
    <rPh sb="28" eb="29">
      <t>ソウ</t>
    </rPh>
    <rPh sb="29" eb="31">
      <t>セコウ</t>
    </rPh>
    <phoneticPr fontId="1"/>
  </si>
  <si>
    <t>路盤工　上層路盤</t>
    <rPh sb="4" eb="6">
      <t>ジョウソウ</t>
    </rPh>
    <rPh sb="6" eb="8">
      <t>ロバン</t>
    </rPh>
    <phoneticPr fontId="1"/>
  </si>
  <si>
    <t>上層路盤（歩道部）
C-20 全仕上り厚10cm 1層施工</t>
    <rPh sb="0" eb="2">
      <t>ジョウソウ</t>
    </rPh>
    <rPh sb="1" eb="2">
      <t>ロジョウ</t>
    </rPh>
    <rPh sb="2" eb="4">
      <t>ロバン</t>
    </rPh>
    <rPh sb="7" eb="8">
      <t>ブ</t>
    </rPh>
    <rPh sb="15" eb="16">
      <t>ゼン</t>
    </rPh>
    <rPh sb="16" eb="18">
      <t>シアガ</t>
    </rPh>
    <rPh sb="19" eb="20">
      <t>アツシ</t>
    </rPh>
    <rPh sb="26" eb="27">
      <t>ソウ</t>
    </rPh>
    <rPh sb="27" eb="29">
      <t>セコウ</t>
    </rPh>
    <phoneticPr fontId="1"/>
  </si>
  <si>
    <t>上層路盤（歩道部）
C-20 全仕上り厚12cm 1層施工</t>
    <rPh sb="0" eb="2">
      <t>ジョウソウ</t>
    </rPh>
    <rPh sb="1" eb="2">
      <t>ロジョウ</t>
    </rPh>
    <rPh sb="2" eb="4">
      <t>ロバン</t>
    </rPh>
    <rPh sb="7" eb="8">
      <t>ブ</t>
    </rPh>
    <rPh sb="15" eb="16">
      <t>ゼン</t>
    </rPh>
    <rPh sb="16" eb="18">
      <t>シアガ</t>
    </rPh>
    <rPh sb="19" eb="20">
      <t>アツシ</t>
    </rPh>
    <rPh sb="26" eb="27">
      <t>ソウ</t>
    </rPh>
    <rPh sb="27" eb="29">
      <t>セコウ</t>
    </rPh>
    <phoneticPr fontId="1"/>
  </si>
  <si>
    <t>上層路盤（歩道部）
C-20 全仕上り厚15cm 2層施工</t>
    <rPh sb="0" eb="2">
      <t>ジョウソウ</t>
    </rPh>
    <rPh sb="1" eb="2">
      <t>ロジョウ</t>
    </rPh>
    <rPh sb="2" eb="4">
      <t>ロバン</t>
    </rPh>
    <rPh sb="7" eb="8">
      <t>ブ</t>
    </rPh>
    <rPh sb="15" eb="16">
      <t>ゼン</t>
    </rPh>
    <rPh sb="16" eb="18">
      <t>シアガ</t>
    </rPh>
    <rPh sb="19" eb="20">
      <t>アツシ</t>
    </rPh>
    <rPh sb="26" eb="27">
      <t>ソウ</t>
    </rPh>
    <rPh sb="27" eb="29">
      <t>セコウ</t>
    </rPh>
    <phoneticPr fontId="1"/>
  </si>
  <si>
    <t>上層路盤（歩道部）
粒度調整砕石  全仕上り厚10cm 1層施工</t>
    <rPh sb="0" eb="2">
      <t>ジョウソウ</t>
    </rPh>
    <rPh sb="1" eb="2">
      <t>ロジョウ</t>
    </rPh>
    <rPh sb="2" eb="4">
      <t>ロバン</t>
    </rPh>
    <rPh sb="7" eb="8">
      <t>ブ</t>
    </rPh>
    <rPh sb="10" eb="11">
      <t>リュウ</t>
    </rPh>
    <rPh sb="11" eb="12">
      <t>ド</t>
    </rPh>
    <rPh sb="12" eb="14">
      <t>チョウセイ</t>
    </rPh>
    <rPh sb="14" eb="16">
      <t>サイセキ</t>
    </rPh>
    <rPh sb="18" eb="19">
      <t>ゼン</t>
    </rPh>
    <rPh sb="19" eb="21">
      <t>シアガ</t>
    </rPh>
    <rPh sb="22" eb="23">
      <t>アツシ</t>
    </rPh>
    <rPh sb="29" eb="30">
      <t>ソウ</t>
    </rPh>
    <rPh sb="30" eb="32">
      <t>セコウ</t>
    </rPh>
    <phoneticPr fontId="1"/>
  </si>
  <si>
    <t>上層路盤（歩道部）
粒度調整砕石  全仕上り厚20cm 2層施工</t>
    <rPh sb="0" eb="2">
      <t>ジョウソウ</t>
    </rPh>
    <rPh sb="1" eb="2">
      <t>ロジョウ</t>
    </rPh>
    <rPh sb="2" eb="4">
      <t>ロバン</t>
    </rPh>
    <rPh sb="7" eb="8">
      <t>ブ</t>
    </rPh>
    <rPh sb="10" eb="11">
      <t>リュウ</t>
    </rPh>
    <rPh sb="11" eb="12">
      <t>ド</t>
    </rPh>
    <rPh sb="12" eb="14">
      <t>チョウセイ</t>
    </rPh>
    <rPh sb="14" eb="16">
      <t>サイセキ</t>
    </rPh>
    <rPh sb="18" eb="19">
      <t>ゼン</t>
    </rPh>
    <rPh sb="19" eb="21">
      <t>シアガ</t>
    </rPh>
    <rPh sb="22" eb="23">
      <t>アツシ</t>
    </rPh>
    <rPh sb="29" eb="30">
      <t>ソウ</t>
    </rPh>
    <rPh sb="30" eb="32">
      <t>セコウ</t>
    </rPh>
    <phoneticPr fontId="1"/>
  </si>
  <si>
    <t>上層路盤（歩道部）
粒度調整砕石  全仕上り厚25cm 2層施工</t>
    <rPh sb="0" eb="2">
      <t>ジョウソウ</t>
    </rPh>
    <rPh sb="1" eb="2">
      <t>ロジョウ</t>
    </rPh>
    <rPh sb="2" eb="4">
      <t>ロバン</t>
    </rPh>
    <rPh sb="7" eb="8">
      <t>ブ</t>
    </rPh>
    <rPh sb="10" eb="11">
      <t>リュウ</t>
    </rPh>
    <rPh sb="11" eb="12">
      <t>ド</t>
    </rPh>
    <rPh sb="12" eb="14">
      <t>チョウセイ</t>
    </rPh>
    <rPh sb="14" eb="16">
      <t>サイセキ</t>
    </rPh>
    <rPh sb="18" eb="19">
      <t>ゼン</t>
    </rPh>
    <rPh sb="19" eb="21">
      <t>シアガ</t>
    </rPh>
    <rPh sb="22" eb="23">
      <t>アツシ</t>
    </rPh>
    <rPh sb="29" eb="30">
      <t>ソウ</t>
    </rPh>
    <rPh sb="30" eb="32">
      <t>セコウ</t>
    </rPh>
    <phoneticPr fontId="1"/>
  </si>
  <si>
    <t>上層路盤（車道・路肩部）　　　　　　　　　　　　　　　　　　　　　　再生瀝青安定処理材（20）　ｔ=5cm                         　　　　　   プライムコート(PK-3)　</t>
    <rPh sb="0" eb="2">
      <t>ジョウソウ</t>
    </rPh>
    <rPh sb="2" eb="4">
      <t>ロバン</t>
    </rPh>
    <rPh sb="10" eb="11">
      <t>ブ</t>
    </rPh>
    <rPh sb="34" eb="36">
      <t>サイセイ</t>
    </rPh>
    <rPh sb="36" eb="38">
      <t>レキセイ</t>
    </rPh>
    <rPh sb="38" eb="40">
      <t>アンテイ</t>
    </rPh>
    <rPh sb="40" eb="42">
      <t>ショリ</t>
    </rPh>
    <rPh sb="42" eb="43">
      <t>ザイ</t>
    </rPh>
    <phoneticPr fontId="1"/>
  </si>
  <si>
    <t>上層路盤（車道・路肩部）　　　　　　　　　　　　　　　　　　　　　　再生瀝青安定処理材（20）　ｔ=10cm                         　　　　　   プライムコート(PK-3)　</t>
    <rPh sb="0" eb="2">
      <t>ジョウソウ</t>
    </rPh>
    <rPh sb="2" eb="4">
      <t>ロバン</t>
    </rPh>
    <rPh sb="10" eb="11">
      <t>ブ</t>
    </rPh>
    <rPh sb="34" eb="36">
      <t>サイセイ</t>
    </rPh>
    <rPh sb="36" eb="38">
      <t>レキセイ</t>
    </rPh>
    <rPh sb="38" eb="40">
      <t>アンテイ</t>
    </rPh>
    <rPh sb="40" eb="42">
      <t>ショリ</t>
    </rPh>
    <rPh sb="42" eb="43">
      <t>ザイ</t>
    </rPh>
    <phoneticPr fontId="1"/>
  </si>
  <si>
    <t>不陸整正</t>
    <rPh sb="0" eb="4">
      <t>フリクセイセイ</t>
    </rPh>
    <phoneticPr fontId="1"/>
  </si>
  <si>
    <t>補足材なし</t>
    <rPh sb="0" eb="2">
      <t>ホソク</t>
    </rPh>
    <rPh sb="2" eb="3">
      <t>ザイ</t>
    </rPh>
    <phoneticPr fontId="1"/>
  </si>
  <si>
    <t>補足材あり</t>
    <rPh sb="0" eb="2">
      <t>ホソク</t>
    </rPh>
    <rPh sb="2" eb="3">
      <t>ザイ</t>
    </rPh>
    <phoneticPr fontId="1"/>
  </si>
  <si>
    <t>アスファルト舗装工 　　　　　　　　</t>
    <rPh sb="6" eb="8">
      <t>ホソウ</t>
    </rPh>
    <rPh sb="8" eb="9">
      <t>コウ</t>
    </rPh>
    <phoneticPr fontId="1"/>
  </si>
  <si>
    <t>アスファルト舗装工（車道・路肩）
⑤再生密粒度(13F)　t=3cm　　　　　　　　　　　　　　</t>
    <rPh sb="6" eb="8">
      <t>ホソウ</t>
    </rPh>
    <rPh sb="8" eb="9">
      <t>コウ</t>
    </rPh>
    <rPh sb="10" eb="12">
      <t>シャドウ</t>
    </rPh>
    <rPh sb="13" eb="15">
      <t>ロカタ</t>
    </rPh>
    <phoneticPr fontId="1"/>
  </si>
  <si>
    <t>アスファルト舗装工（車道・路肩）
⑤再生密粒度(13F)　t=5cm　　　　　　　　　　　　　　</t>
    <rPh sb="6" eb="8">
      <t>ホソウ</t>
    </rPh>
    <rPh sb="8" eb="9">
      <t>コウ</t>
    </rPh>
    <rPh sb="10" eb="12">
      <t>シャドウ</t>
    </rPh>
    <rPh sb="13" eb="15">
      <t>ロカタ</t>
    </rPh>
    <phoneticPr fontId="1"/>
  </si>
  <si>
    <t>アスファルト舗装工（車道・路肩）
②再生密粒度(13)　t=4cm　　　　　　　　　　　　　　</t>
    <rPh sb="6" eb="8">
      <t>ホソウ</t>
    </rPh>
    <rPh sb="8" eb="9">
      <t>コウ</t>
    </rPh>
    <rPh sb="10" eb="12">
      <t>シャドウ</t>
    </rPh>
    <rPh sb="13" eb="15">
      <t>ロカタ</t>
    </rPh>
    <phoneticPr fontId="1"/>
  </si>
  <si>
    <t>アスファルト舗装工（車道・路肩）
②再生密粒度(13)　t=7cm　　　　　　　　　　　　　　</t>
    <rPh sb="6" eb="8">
      <t>ホソウ</t>
    </rPh>
    <rPh sb="8" eb="9">
      <t>コウ</t>
    </rPh>
    <rPh sb="10" eb="12">
      <t>シャドウ</t>
    </rPh>
    <rPh sb="13" eb="15">
      <t>ロカタ</t>
    </rPh>
    <phoneticPr fontId="1"/>
  </si>
  <si>
    <t>アスファルト舗装工（車道・路肩）
①再生粗粒度(20)　t=5cm　　　　　　　　　　　　　　</t>
    <rPh sb="6" eb="8">
      <t>ホソウ</t>
    </rPh>
    <rPh sb="8" eb="9">
      <t>コウ</t>
    </rPh>
    <rPh sb="10" eb="12">
      <t>シャドウ</t>
    </rPh>
    <rPh sb="13" eb="15">
      <t>ロカタ</t>
    </rPh>
    <rPh sb="20" eb="23">
      <t>ソリュウド</t>
    </rPh>
    <phoneticPr fontId="1"/>
  </si>
  <si>
    <t>アスファルト舗装工（車道・路肩）
①再生粗粒度(20)　t=4cm　　　　　　　　　　　　　　</t>
    <rPh sb="6" eb="8">
      <t>ホソウ</t>
    </rPh>
    <rPh sb="8" eb="9">
      <t>コウ</t>
    </rPh>
    <rPh sb="10" eb="12">
      <t>シャドウ</t>
    </rPh>
    <rPh sb="13" eb="15">
      <t>ロカタ</t>
    </rPh>
    <rPh sb="20" eb="23">
      <t>ソリュウド</t>
    </rPh>
    <phoneticPr fontId="1"/>
  </si>
  <si>
    <t>アスファルト舗装工（車道・路肩）
密粒度As 改質Ⅱ型(20)　t=5cm　　　　　　　　　　　　　　</t>
    <rPh sb="6" eb="8">
      <t>ホソウ</t>
    </rPh>
    <rPh sb="8" eb="9">
      <t>コウ</t>
    </rPh>
    <rPh sb="10" eb="12">
      <t>シャドウ</t>
    </rPh>
    <rPh sb="13" eb="15">
      <t>ロカタ</t>
    </rPh>
    <rPh sb="17" eb="20">
      <t>ミツリュウド</t>
    </rPh>
    <rPh sb="23" eb="25">
      <t>カイシツ</t>
    </rPh>
    <rPh sb="26" eb="27">
      <t>ガタ</t>
    </rPh>
    <phoneticPr fontId="1"/>
  </si>
  <si>
    <t>アスファルト舗装工（車道・路肩）
密粒度As 改質Ⅱ型(20)　t=3cm　　　　　　　　　　　　　　</t>
    <rPh sb="6" eb="8">
      <t>ホソウ</t>
    </rPh>
    <rPh sb="8" eb="9">
      <t>コウ</t>
    </rPh>
    <rPh sb="10" eb="12">
      <t>シャドウ</t>
    </rPh>
    <rPh sb="13" eb="15">
      <t>ロカタ</t>
    </rPh>
    <rPh sb="17" eb="20">
      <t>ミツリュウド</t>
    </rPh>
    <rPh sb="23" eb="25">
      <t>カイシツ</t>
    </rPh>
    <rPh sb="26" eb="27">
      <t>ガタ</t>
    </rPh>
    <phoneticPr fontId="1"/>
  </si>
  <si>
    <t>アスファルト舗装工（歩道）
⑦再生細粒度（13Ｆ）　t=3cm　　　　　　　　　　　　　　　　　　</t>
    <rPh sb="10" eb="12">
      <t>ホドウ</t>
    </rPh>
    <rPh sb="15" eb="17">
      <t>サイセイ</t>
    </rPh>
    <rPh sb="17" eb="18">
      <t>ホソ</t>
    </rPh>
    <rPh sb="18" eb="19">
      <t>ツブ</t>
    </rPh>
    <rPh sb="19" eb="20">
      <t>ド</t>
    </rPh>
    <phoneticPr fontId="1"/>
  </si>
  <si>
    <t>アスファルト舗装工（歩道）
⑦再生細粒度（13Ｆ）　t=5cm　　　　　　　　　　　　　　　　　　</t>
    <rPh sb="10" eb="12">
      <t>ホドウ</t>
    </rPh>
    <rPh sb="15" eb="17">
      <t>サイセイ</t>
    </rPh>
    <rPh sb="17" eb="18">
      <t>ホソ</t>
    </rPh>
    <rPh sb="18" eb="19">
      <t>ツブ</t>
    </rPh>
    <rPh sb="19" eb="20">
      <t>ド</t>
    </rPh>
    <phoneticPr fontId="1"/>
  </si>
  <si>
    <t>仮復旧工（車道・路肩）
再生合材　t=3cm　　　　　　　　　　　　　　　　　　</t>
    <rPh sb="0" eb="1">
      <t>カリ</t>
    </rPh>
    <rPh sb="1" eb="3">
      <t>フッキュウ</t>
    </rPh>
    <rPh sb="5" eb="7">
      <t>シャドウ</t>
    </rPh>
    <rPh sb="8" eb="10">
      <t>ロカタ</t>
    </rPh>
    <rPh sb="12" eb="14">
      <t>サイセイ</t>
    </rPh>
    <rPh sb="14" eb="16">
      <t>ゴウザイ</t>
    </rPh>
    <phoneticPr fontId="1"/>
  </si>
  <si>
    <t>仮復旧工（車道・路肩）
再生合材　t=5cm　　　　　　　　　　　　　　　　　　</t>
    <rPh sb="0" eb="1">
      <t>カリ</t>
    </rPh>
    <rPh sb="1" eb="3">
      <t>フッキュウ</t>
    </rPh>
    <rPh sb="5" eb="7">
      <t>シャドウ</t>
    </rPh>
    <rPh sb="8" eb="10">
      <t>ロカタ</t>
    </rPh>
    <rPh sb="12" eb="14">
      <t>サイセイ</t>
    </rPh>
    <rPh sb="14" eb="16">
      <t>ゴウザイ</t>
    </rPh>
    <phoneticPr fontId="1"/>
  </si>
  <si>
    <t>砕石復旧
C-20 t=15cm</t>
    <rPh sb="0" eb="2">
      <t>サイセキ</t>
    </rPh>
    <rPh sb="2" eb="4">
      <t>フッキュウ</t>
    </rPh>
    <phoneticPr fontId="1"/>
  </si>
  <si>
    <t>砕石復旧
C-20 t=20cm</t>
    <rPh sb="0" eb="2">
      <t>サイセキ</t>
    </rPh>
    <rPh sb="2" eb="4">
      <t>フッキュウ</t>
    </rPh>
    <phoneticPr fontId="1"/>
  </si>
  <si>
    <t>砕石復旧
C-20 t=25cm</t>
    <rPh sb="0" eb="2">
      <t>サイセキ</t>
    </rPh>
    <rPh sb="2" eb="4">
      <t>フッキュウ</t>
    </rPh>
    <phoneticPr fontId="1"/>
  </si>
  <si>
    <t xml:space="preserve">インターロッキングブロック撤去・再設置
</t>
    <rPh sb="13" eb="15">
      <t>テッキョ</t>
    </rPh>
    <rPh sb="16" eb="19">
      <t>サイセッチ</t>
    </rPh>
    <phoneticPr fontId="1"/>
  </si>
  <si>
    <t>再利用 直線・厚さ 6cm 施工規模 100㎡未満
敷材料　砂（クッション用）　t=0.030m</t>
    <phoneticPr fontId="1"/>
  </si>
  <si>
    <t>再利用 直線・厚さ 8cm 施工規模 100㎡未満
敷材料　砂（クッション用）　t=0.030m
コンクリート t=17cm</t>
    <phoneticPr fontId="1"/>
  </si>
  <si>
    <t>インターロッキングブロック撤去・新設</t>
    <rPh sb="13" eb="15">
      <t>テッキョ</t>
    </rPh>
    <rPh sb="16" eb="18">
      <t>シンセツ</t>
    </rPh>
    <phoneticPr fontId="1"/>
  </si>
  <si>
    <t>直線・厚さ 6cm 施工規模 100㎡未満
敷材料　砂（クッション用）　t=0.030m</t>
    <phoneticPr fontId="1"/>
  </si>
  <si>
    <t>直線・厚さ 8cm 施工規模 100㎡未満
敷材料　砂（クッション用）　t=0.030m
コンクリート t=17cm</t>
    <phoneticPr fontId="1"/>
  </si>
  <si>
    <t>付帯工</t>
    <rPh sb="0" eb="3">
      <t>フタイコウ</t>
    </rPh>
    <phoneticPr fontId="1"/>
  </si>
  <si>
    <t>舗装端部目地工</t>
    <rPh sb="0" eb="2">
      <t>ホソウ</t>
    </rPh>
    <rPh sb="2" eb="3">
      <t>タン</t>
    </rPh>
    <rPh sb="3" eb="4">
      <t>ブ</t>
    </rPh>
    <rPh sb="4" eb="6">
      <t>メジ</t>
    </rPh>
    <rPh sb="6" eb="7">
      <t>コウ</t>
    </rPh>
    <phoneticPr fontId="1"/>
  </si>
  <si>
    <t>As成形目地材（As端部）
W30mm×t5mm　瀝青ｺﾞﾑ系ﾌﾟﾗｲﾏｰ塗布
昼間施工　100ｍ未満　施工費込</t>
    <rPh sb="2" eb="4">
      <t>セイケイ</t>
    </rPh>
    <rPh sb="4" eb="6">
      <t>メジ</t>
    </rPh>
    <rPh sb="6" eb="7">
      <t>ザイ</t>
    </rPh>
    <rPh sb="10" eb="11">
      <t>タン</t>
    </rPh>
    <rPh sb="11" eb="12">
      <t>ブ</t>
    </rPh>
    <rPh sb="25" eb="27">
      <t>レキセイ</t>
    </rPh>
    <rPh sb="30" eb="31">
      <t>ケイ</t>
    </rPh>
    <rPh sb="37" eb="39">
      <t>トフ</t>
    </rPh>
    <rPh sb="40" eb="42">
      <t>ヒルマ</t>
    </rPh>
    <rPh sb="42" eb="44">
      <t>セコウ</t>
    </rPh>
    <rPh sb="49" eb="51">
      <t>ミマン</t>
    </rPh>
    <rPh sb="52" eb="54">
      <t>セコウ</t>
    </rPh>
    <rPh sb="54" eb="55">
      <t>ヒ</t>
    </rPh>
    <rPh sb="55" eb="56">
      <t>コ</t>
    </rPh>
    <phoneticPr fontId="1"/>
  </si>
  <si>
    <t>ｸﾗｯｸ抑制ｼｰﾄ</t>
    <rPh sb="4" eb="6">
      <t>ヨクセイ</t>
    </rPh>
    <phoneticPr fontId="1"/>
  </si>
  <si>
    <t>ｸﾗｯｸ抑制ｼｰﾄ布設工　(流し貼り工法)
W=33㎝、ガラス基材　昼間施工</t>
    <rPh sb="4" eb="6">
      <t>ヨクセイ</t>
    </rPh>
    <rPh sb="9" eb="11">
      <t>フセツ</t>
    </rPh>
    <rPh sb="11" eb="12">
      <t>コウ</t>
    </rPh>
    <rPh sb="18" eb="20">
      <t>コウホウ</t>
    </rPh>
    <rPh sb="31" eb="33">
      <t>キザイ</t>
    </rPh>
    <rPh sb="34" eb="36">
      <t>ヒルマ</t>
    </rPh>
    <rPh sb="36" eb="38">
      <t>セコウ</t>
    </rPh>
    <phoneticPr fontId="1"/>
  </si>
  <si>
    <t>区画線設置工</t>
    <rPh sb="0" eb="2">
      <t>クカク</t>
    </rPh>
    <rPh sb="2" eb="3">
      <t>セン</t>
    </rPh>
    <rPh sb="3" eb="6">
      <t>セッチコウ</t>
    </rPh>
    <phoneticPr fontId="1"/>
  </si>
  <si>
    <t>式</t>
    <rPh sb="0" eb="1">
      <t>シキ</t>
    </rPh>
    <phoneticPr fontId="1"/>
  </si>
  <si>
    <t>交通誘導警備員Ａ</t>
    <rPh sb="0" eb="2">
      <t>コウツウ</t>
    </rPh>
    <rPh sb="2" eb="4">
      <t>ユウドウ</t>
    </rPh>
    <rPh sb="4" eb="7">
      <t>ケイビイン</t>
    </rPh>
    <phoneticPr fontId="1"/>
  </si>
  <si>
    <t>人</t>
    <rPh sb="0" eb="1">
      <t>ニン</t>
    </rPh>
    <phoneticPr fontId="1"/>
  </si>
  <si>
    <t>交通誘導警備員B</t>
    <rPh sb="0" eb="2">
      <t>コウツウ</t>
    </rPh>
    <rPh sb="2" eb="4">
      <t>ユウドウ</t>
    </rPh>
    <rPh sb="4" eb="7">
      <t>ケイビイン</t>
    </rPh>
    <phoneticPr fontId="1"/>
  </si>
  <si>
    <t>試掘工</t>
    <rPh sb="0" eb="2">
      <t>シクツ</t>
    </rPh>
    <rPh sb="2" eb="3">
      <t>コウ</t>
    </rPh>
    <phoneticPr fontId="1"/>
  </si>
  <si>
    <t>仮復旧工無</t>
    <rPh sb="0" eb="1">
      <t>カリ</t>
    </rPh>
    <rPh sb="1" eb="3">
      <t>フッキュウ</t>
    </rPh>
    <rPh sb="3" eb="4">
      <t>コウ</t>
    </rPh>
    <rPh sb="4" eb="5">
      <t>ナシ</t>
    </rPh>
    <phoneticPr fontId="1"/>
  </si>
  <si>
    <t>仮復旧工有　t=3cm</t>
    <rPh sb="0" eb="1">
      <t>カリ</t>
    </rPh>
    <rPh sb="1" eb="3">
      <t>フッキュウ</t>
    </rPh>
    <rPh sb="3" eb="4">
      <t>コウ</t>
    </rPh>
    <rPh sb="4" eb="5">
      <t>アリ</t>
    </rPh>
    <phoneticPr fontId="1"/>
  </si>
  <si>
    <t>運搬費</t>
    <rPh sb="0" eb="2">
      <t>ウンパン</t>
    </rPh>
    <rPh sb="2" eb="3">
      <t>ヒ</t>
    </rPh>
    <phoneticPr fontId="1"/>
  </si>
  <si>
    <t>重機運搬費</t>
    <rPh sb="0" eb="2">
      <t>ジュウキ</t>
    </rPh>
    <rPh sb="2" eb="4">
      <t>ウンパン</t>
    </rPh>
    <rPh sb="4" eb="5">
      <t>ヒ</t>
    </rPh>
    <phoneticPr fontId="1"/>
  </si>
  <si>
    <t>運搬距離 L=2.0km以内</t>
    <rPh sb="0" eb="2">
      <t>ウンパン</t>
    </rPh>
    <rPh sb="2" eb="4">
      <t>キョリ</t>
    </rPh>
    <rPh sb="12" eb="14">
      <t>イナイ</t>
    </rPh>
    <phoneticPr fontId="1"/>
  </si>
  <si>
    <t>現場</t>
    <rPh sb="0" eb="2">
      <t>ゲンバ</t>
    </rPh>
    <phoneticPr fontId="1"/>
  </si>
  <si>
    <t>運搬距離 L=3.0km以内</t>
    <rPh sb="0" eb="2">
      <t>ウンパン</t>
    </rPh>
    <rPh sb="2" eb="4">
      <t>キョリ</t>
    </rPh>
    <rPh sb="12" eb="14">
      <t>イナイ</t>
    </rPh>
    <phoneticPr fontId="1"/>
  </si>
  <si>
    <t>運搬距離 L=4.0km以内</t>
    <rPh sb="0" eb="2">
      <t>ウンパン</t>
    </rPh>
    <rPh sb="2" eb="4">
      <t>キョリ</t>
    </rPh>
    <rPh sb="12" eb="14">
      <t>イナイ</t>
    </rPh>
    <phoneticPr fontId="1"/>
  </si>
  <si>
    <t>運搬距離 L=5.0km以内</t>
    <rPh sb="0" eb="2">
      <t>ウンパン</t>
    </rPh>
    <rPh sb="2" eb="4">
      <t>キョリ</t>
    </rPh>
    <rPh sb="12" eb="14">
      <t>イナイ</t>
    </rPh>
    <phoneticPr fontId="1"/>
  </si>
  <si>
    <t>運搬距離 L=6.0km以内</t>
    <rPh sb="0" eb="2">
      <t>ウンパン</t>
    </rPh>
    <rPh sb="2" eb="4">
      <t>キョリ</t>
    </rPh>
    <rPh sb="12" eb="14">
      <t>イナイ</t>
    </rPh>
    <phoneticPr fontId="1"/>
  </si>
  <si>
    <t>運搬距離 L=7.0km以内</t>
    <rPh sb="0" eb="2">
      <t>ウンパン</t>
    </rPh>
    <rPh sb="2" eb="4">
      <t>キョリ</t>
    </rPh>
    <rPh sb="12" eb="14">
      <t>イナイ</t>
    </rPh>
    <phoneticPr fontId="1"/>
  </si>
  <si>
    <t>運搬距離 L=8.0km以内</t>
    <rPh sb="0" eb="2">
      <t>ウンパン</t>
    </rPh>
    <rPh sb="2" eb="4">
      <t>キョリ</t>
    </rPh>
    <rPh sb="12" eb="14">
      <t>イナイ</t>
    </rPh>
    <phoneticPr fontId="1"/>
  </si>
  <si>
    <t>運搬距離 L=9.0km以内</t>
    <rPh sb="0" eb="2">
      <t>ウンパン</t>
    </rPh>
    <rPh sb="2" eb="4">
      <t>キョリ</t>
    </rPh>
    <rPh sb="12" eb="14">
      <t>イナイ</t>
    </rPh>
    <phoneticPr fontId="1"/>
  </si>
  <si>
    <t>運搬距離 L=10.0km以内</t>
    <rPh sb="0" eb="2">
      <t>ウンパン</t>
    </rPh>
    <rPh sb="2" eb="4">
      <t>キョリ</t>
    </rPh>
    <rPh sb="13" eb="15">
      <t>イナイ</t>
    </rPh>
    <phoneticPr fontId="1"/>
  </si>
  <si>
    <t>歩係り・品目</t>
    <rPh sb="0" eb="1">
      <t>フ</t>
    </rPh>
    <rPh sb="1" eb="2">
      <t>カカリ</t>
    </rPh>
    <rPh sb="4" eb="6">
      <t>ヒンモク</t>
    </rPh>
    <phoneticPr fontId="1"/>
  </si>
  <si>
    <t>細目</t>
    <rPh sb="0" eb="2">
      <t>サイモク</t>
    </rPh>
    <phoneticPr fontId="1"/>
  </si>
  <si>
    <t>業務内容（1/4）</t>
    <rPh sb="0" eb="2">
      <t>ギョウム</t>
    </rPh>
    <rPh sb="2" eb="4">
      <t>ナイヨウ</t>
    </rPh>
    <phoneticPr fontId="1"/>
  </si>
  <si>
    <t>業務内容（2/4）</t>
    <rPh sb="0" eb="2">
      <t>ギョウム</t>
    </rPh>
    <rPh sb="2" eb="4">
      <t>ナイヨウ</t>
    </rPh>
    <phoneticPr fontId="1"/>
  </si>
  <si>
    <t>業務内容（3/4）</t>
    <rPh sb="0" eb="2">
      <t>ギョウム</t>
    </rPh>
    <rPh sb="2" eb="4">
      <t>ナイヨウ</t>
    </rPh>
    <phoneticPr fontId="1"/>
  </si>
  <si>
    <t>業務内容（4/4）</t>
    <rPh sb="0" eb="2">
      <t>ギョウム</t>
    </rPh>
    <rPh sb="2" eb="4">
      <t>ナイヨウ</t>
    </rPh>
    <phoneticPr fontId="1"/>
  </si>
  <si>
    <t>監督職員</t>
    <rPh sb="0" eb="2">
      <t>カントク</t>
    </rPh>
    <rPh sb="2" eb="4">
      <t>ショクイン</t>
    </rPh>
    <phoneticPr fontId="1"/>
  </si>
  <si>
    <t>実施数量</t>
    <rPh sb="0" eb="2">
      <t>ジッシ</t>
    </rPh>
    <rPh sb="2" eb="4">
      <t>スウリョウ</t>
    </rPh>
    <phoneticPr fontId="1"/>
  </si>
  <si>
    <t>令和　　年　　月　　日</t>
    <rPh sb="0" eb="2">
      <t>レイワ</t>
    </rPh>
    <rPh sb="4" eb="5">
      <t>ネン</t>
    </rPh>
    <rPh sb="7" eb="8">
      <t>ガツ</t>
    </rPh>
    <rPh sb="10" eb="11">
      <t>ニチ</t>
    </rPh>
    <phoneticPr fontId="1"/>
  </si>
  <si>
    <t>本管内に削孔残骸が残らないようにすること</t>
    <rPh sb="0" eb="2">
      <t>ホンカン</t>
    </rPh>
    <rPh sb="2" eb="3">
      <t>ナイ</t>
    </rPh>
    <rPh sb="4" eb="6">
      <t>サッコウ</t>
    </rPh>
    <rPh sb="6" eb="8">
      <t>ザンガイ</t>
    </rPh>
    <rPh sb="9" eb="10">
      <t>ノコ</t>
    </rPh>
    <phoneticPr fontId="1"/>
  </si>
  <si>
    <t>接続部分が確認できるように</t>
    <rPh sb="0" eb="2">
      <t>セツゾク</t>
    </rPh>
    <rPh sb="2" eb="4">
      <t>ブブン</t>
    </rPh>
    <rPh sb="5" eb="7">
      <t>カクニン</t>
    </rPh>
    <phoneticPr fontId="1"/>
  </si>
  <si>
    <t>・同時撮影可
・乳剤がむらなく均一に散布されているか(溜まらない程度)
・養生砂のはきとり完了がわかるように</t>
    <rPh sb="1" eb="3">
      <t>ドウジ</t>
    </rPh>
    <rPh sb="3" eb="5">
      <t>サツエイ</t>
    </rPh>
    <rPh sb="5" eb="6">
      <t>カ</t>
    </rPh>
    <rPh sb="8" eb="10">
      <t>ニュウザイ</t>
    </rPh>
    <rPh sb="15" eb="17">
      <t>キンイツ</t>
    </rPh>
    <rPh sb="18" eb="20">
      <t>サンプ</t>
    </rPh>
    <rPh sb="27" eb="28">
      <t>タ</t>
    </rPh>
    <rPh sb="32" eb="34">
      <t>テイド</t>
    </rPh>
    <rPh sb="37" eb="39">
      <t>ヨウジョウ</t>
    </rPh>
    <rPh sb="39" eb="40">
      <t>スナ</t>
    </rPh>
    <rPh sb="45" eb="47">
      <t>カンリョウ</t>
    </rPh>
    <phoneticPr fontId="1"/>
  </si>
  <si>
    <t>監督職員指示項目</t>
    <rPh sb="0" eb="2">
      <t>カントク</t>
    </rPh>
    <rPh sb="2" eb="4">
      <t>ショクイン</t>
    </rPh>
    <rPh sb="4" eb="6">
      <t>シジ</t>
    </rPh>
    <rPh sb="6" eb="8">
      <t>コウモク</t>
    </rPh>
    <phoneticPr fontId="1"/>
  </si>
  <si>
    <t>監督職員の指示による</t>
    <rPh sb="0" eb="2">
      <t>カントク</t>
    </rPh>
    <rPh sb="2" eb="4">
      <t>ショクイン</t>
    </rPh>
    <rPh sb="5" eb="7">
      <t>シジ</t>
    </rPh>
    <phoneticPr fontId="1"/>
  </si>
  <si>
    <t>※国道・県道等は、監督職員と管理について協議すること。</t>
    <rPh sb="1" eb="3">
      <t>コクドウ</t>
    </rPh>
    <rPh sb="4" eb="6">
      <t>ケンドウ</t>
    </rPh>
    <rPh sb="6" eb="7">
      <t>トウ</t>
    </rPh>
    <rPh sb="9" eb="11">
      <t>カントク</t>
    </rPh>
    <rPh sb="11" eb="13">
      <t>ショクイン</t>
    </rPh>
    <rPh sb="14" eb="16">
      <t>カンリ</t>
    </rPh>
    <rPh sb="20" eb="22">
      <t>キョウギ</t>
    </rPh>
    <phoneticPr fontId="1"/>
  </si>
  <si>
    <t>（様式1）</t>
    <rPh sb="1" eb="3">
      <t>ヨウシキ</t>
    </rPh>
    <phoneticPr fontId="1"/>
  </si>
  <si>
    <t>（様式2）</t>
    <rPh sb="1" eb="3">
      <t>ヨウシキ</t>
    </rPh>
    <phoneticPr fontId="1"/>
  </si>
  <si>
    <t>（様式4）公共汚水桝設置業務委託　写真・出来形管理基準</t>
    <rPh sb="1" eb="3">
      <t>ヨウシキ</t>
    </rPh>
    <rPh sb="5" eb="7">
      <t>コウキョウ</t>
    </rPh>
    <rPh sb="7" eb="10">
      <t>オスイマス</t>
    </rPh>
    <rPh sb="10" eb="16">
      <t>セッチギョウムイタク</t>
    </rPh>
    <rPh sb="17" eb="19">
      <t>シャシン</t>
    </rPh>
    <rPh sb="20" eb="23">
      <t>デキガタ</t>
    </rPh>
    <rPh sb="23" eb="25">
      <t>カンリ</t>
    </rPh>
    <rPh sb="25" eb="27">
      <t>キジュン</t>
    </rPh>
    <phoneticPr fontId="1"/>
  </si>
  <si>
    <t>受注者記入欄</t>
    <rPh sb="0" eb="2">
      <t>ジュチュウ</t>
    </rPh>
    <rPh sb="2" eb="3">
      <t>シャ</t>
    </rPh>
    <rPh sb="3" eb="5">
      <t>キニュウ</t>
    </rPh>
    <rPh sb="5" eb="6">
      <t>ラン</t>
    </rPh>
    <phoneticPr fontId="1"/>
  </si>
  <si>
    <t>指示日</t>
    <rPh sb="0" eb="2">
      <t>シジ</t>
    </rPh>
    <rPh sb="2" eb="3">
      <t>ヒ</t>
    </rPh>
    <phoneticPr fontId="1"/>
  </si>
  <si>
    <t>指示金額(税抜)</t>
    <rPh sb="0" eb="2">
      <t>シジ</t>
    </rPh>
    <rPh sb="2" eb="4">
      <t>キンガク</t>
    </rPh>
    <rPh sb="5" eb="6">
      <t>ゼイ</t>
    </rPh>
    <rPh sb="6" eb="7">
      <t>ヌ</t>
    </rPh>
    <phoneticPr fontId="1"/>
  </si>
  <si>
    <t>指示期間</t>
    <rPh sb="0" eb="2">
      <t>シジ</t>
    </rPh>
    <rPh sb="2" eb="4">
      <t>キカン</t>
    </rPh>
    <phoneticPr fontId="1"/>
  </si>
  <si>
    <t>自</t>
    <rPh sb="0" eb="1">
      <t>ジ</t>
    </rPh>
    <phoneticPr fontId="1"/>
  </si>
  <si>
    <t>至</t>
    <rPh sb="0" eb="1">
      <t>イタル</t>
    </rPh>
    <phoneticPr fontId="1"/>
  </si>
  <si>
    <t>完成年月日</t>
    <rPh sb="0" eb="2">
      <t>カンセイ</t>
    </rPh>
    <rPh sb="2" eb="5">
      <t>ネンガッピ</t>
    </rPh>
    <phoneticPr fontId="1"/>
  </si>
  <si>
    <t>発注者記入欄</t>
    <rPh sb="0" eb="3">
      <t>ハッチュウシャ</t>
    </rPh>
    <rPh sb="3" eb="5">
      <t>キニュウ</t>
    </rPh>
    <rPh sb="5" eb="6">
      <t>ラン</t>
    </rPh>
    <phoneticPr fontId="1"/>
  </si>
  <si>
    <t>確認者</t>
    <rPh sb="0" eb="2">
      <t>カクニン</t>
    </rPh>
    <rPh sb="2" eb="3">
      <t>シャ</t>
    </rPh>
    <phoneticPr fontId="1"/>
  </si>
  <si>
    <t>確認日</t>
    <rPh sb="0" eb="2">
      <t>カクニン</t>
    </rPh>
    <rPh sb="2" eb="3">
      <t>ヒ</t>
    </rPh>
    <phoneticPr fontId="1"/>
  </si>
  <si>
    <t>検査欄</t>
    <rPh sb="0" eb="2">
      <t>ケンサ</t>
    </rPh>
    <rPh sb="2" eb="3">
      <t>ラン</t>
    </rPh>
    <phoneticPr fontId="1"/>
  </si>
  <si>
    <t>検査員</t>
    <rPh sb="0" eb="3">
      <t>ケンサイン</t>
    </rPh>
    <phoneticPr fontId="1"/>
  </si>
  <si>
    <t>検査日</t>
    <rPh sb="0" eb="2">
      <t>ケンサ</t>
    </rPh>
    <rPh sb="2" eb="3">
      <t>ヒ</t>
    </rPh>
    <phoneticPr fontId="1"/>
  </si>
  <si>
    <t>確認欄</t>
    <rPh sb="0" eb="2">
      <t>カクニン</t>
    </rPh>
    <rPh sb="2" eb="3">
      <t>ラン</t>
    </rPh>
    <phoneticPr fontId="1"/>
  </si>
  <si>
    <t>摘　　要</t>
    <rPh sb="0" eb="1">
      <t>テキ</t>
    </rPh>
    <rPh sb="3" eb="4">
      <t>ヨウ</t>
    </rPh>
    <phoneticPr fontId="1"/>
  </si>
  <si>
    <t>（様式３）</t>
    <rPh sb="1" eb="3">
      <t>ヨウシキ</t>
    </rPh>
    <phoneticPr fontId="1"/>
  </si>
  <si>
    <t>受注者名</t>
    <rPh sb="0" eb="3">
      <t>ジュチュウシャ</t>
    </rPh>
    <rPh sb="3" eb="4">
      <t>メイ</t>
    </rPh>
    <phoneticPr fontId="1"/>
  </si>
  <si>
    <t>指示金額　合計（税込）</t>
    <rPh sb="0" eb="2">
      <t>シジ</t>
    </rPh>
    <rPh sb="2" eb="4">
      <t>キンガク</t>
    </rPh>
    <rPh sb="5" eb="7">
      <t>ゴウケイ</t>
    </rPh>
    <rPh sb="8" eb="10">
      <t>ゼイコ</t>
    </rPh>
    <phoneticPr fontId="1"/>
  </si>
  <si>
    <t>税額　合計</t>
    <rPh sb="0" eb="2">
      <t>ゼイガク</t>
    </rPh>
    <rPh sb="3" eb="5">
      <t>ゴウケイ</t>
    </rPh>
    <phoneticPr fontId="1"/>
  </si>
  <si>
    <t>（特記事項)特記事項のある場合のみ記入</t>
    <rPh sb="1" eb="3">
      <t>トッキ</t>
    </rPh>
    <rPh sb="3" eb="5">
      <t>ジコウ</t>
    </rPh>
    <rPh sb="6" eb="8">
      <t>トッキ</t>
    </rPh>
    <rPh sb="8" eb="10">
      <t>ジコウ</t>
    </rPh>
    <rPh sb="13" eb="15">
      <t>バアイ</t>
    </rPh>
    <rPh sb="17" eb="19">
      <t>キニュウ</t>
    </rPh>
    <phoneticPr fontId="1"/>
  </si>
  <si>
    <t>小計</t>
    <rPh sb="0" eb="2">
      <t>ショウケイ</t>
    </rPh>
    <phoneticPr fontId="1"/>
  </si>
  <si>
    <t xml:space="preserve"> 実 績 報 告 書 （ 兼 請 求 明 細 書 ）</t>
    <rPh sb="1" eb="2">
      <t>ジツ</t>
    </rPh>
    <rPh sb="3" eb="4">
      <t>イサオ</t>
    </rPh>
    <rPh sb="5" eb="6">
      <t>ホウ</t>
    </rPh>
    <rPh sb="7" eb="8">
      <t>コク</t>
    </rPh>
    <rPh sb="9" eb="10">
      <t>ショ</t>
    </rPh>
    <rPh sb="13" eb="14">
      <t>ケン</t>
    </rPh>
    <rPh sb="15" eb="16">
      <t>ショウ</t>
    </rPh>
    <rPh sb="17" eb="18">
      <t>モトム</t>
    </rPh>
    <rPh sb="19" eb="20">
      <t>アキラ</t>
    </rPh>
    <rPh sb="21" eb="22">
      <t>ホソ</t>
    </rPh>
    <rPh sb="23" eb="24">
      <t>ショ</t>
    </rPh>
    <phoneticPr fontId="1"/>
  </si>
  <si>
    <t>公共汚水桝設置指示書</t>
    <rPh sb="0" eb="2">
      <t>コウキョウ</t>
    </rPh>
    <rPh sb="2" eb="5">
      <t>オスイマス</t>
    </rPh>
    <rPh sb="5" eb="7">
      <t>セッチ</t>
    </rPh>
    <rPh sb="7" eb="10">
      <t>シジショ</t>
    </rPh>
    <phoneticPr fontId="1"/>
  </si>
  <si>
    <t>令和　年　月　日付で指示のあった下記公共汚水桝の設置が完了したので報告します。</t>
    <rPh sb="0" eb="2">
      <t>レイワ</t>
    </rPh>
    <rPh sb="3" eb="4">
      <t>ネン</t>
    </rPh>
    <rPh sb="5" eb="6">
      <t>ガツ</t>
    </rPh>
    <rPh sb="7" eb="8">
      <t>ニチ</t>
    </rPh>
    <rPh sb="8" eb="9">
      <t>ヅ</t>
    </rPh>
    <rPh sb="10" eb="12">
      <t>シジ</t>
    </rPh>
    <rPh sb="16" eb="18">
      <t>カキ</t>
    </rPh>
    <rPh sb="18" eb="20">
      <t>コウキョウ</t>
    </rPh>
    <rPh sb="20" eb="23">
      <t>オスイマス</t>
    </rPh>
    <rPh sb="24" eb="26">
      <t>セッチ</t>
    </rPh>
    <rPh sb="27" eb="29">
      <t>カンリョウ</t>
    </rPh>
    <rPh sb="33" eb="35">
      <t>ホウコク</t>
    </rPh>
    <phoneticPr fontId="1"/>
  </si>
  <si>
    <t>十和田市公共汚水桝設置業務委託款第１１条第１項に基づき、</t>
    <rPh sb="0" eb="4">
      <t>トワダシ</t>
    </rPh>
    <rPh sb="4" eb="6">
      <t>コウキョウ</t>
    </rPh>
    <rPh sb="6" eb="9">
      <t>オスイマス</t>
    </rPh>
    <rPh sb="9" eb="11">
      <t>セッチ</t>
    </rPh>
    <rPh sb="11" eb="13">
      <t>ギョウム</t>
    </rPh>
    <rPh sb="13" eb="15">
      <t>イタク</t>
    </rPh>
    <rPh sb="16" eb="17">
      <t>ダイ</t>
    </rPh>
    <rPh sb="19" eb="20">
      <t>ジョウ</t>
    </rPh>
    <rPh sb="20" eb="21">
      <t>ダイ</t>
    </rPh>
    <rPh sb="22" eb="23">
      <t>コウ</t>
    </rPh>
    <rPh sb="24" eb="25">
      <t>モト</t>
    </rPh>
    <phoneticPr fontId="1"/>
  </si>
  <si>
    <t>令和　　年　</t>
    <rPh sb="0" eb="2">
      <t>レイワ</t>
    </rPh>
    <rPh sb="4" eb="5">
      <t>ネン</t>
    </rPh>
    <phoneticPr fontId="1"/>
  </si>
  <si>
    <t>業務完了期限日までに契約款第10条1項の監督職員の業務完了確認を受けること。</t>
    <rPh sb="0" eb="2">
      <t>ギョウム</t>
    </rPh>
    <rPh sb="2" eb="4">
      <t>カンリョウ</t>
    </rPh>
    <rPh sb="4" eb="6">
      <t>キゲン</t>
    </rPh>
    <rPh sb="6" eb="7">
      <t>ビ</t>
    </rPh>
    <rPh sb="10" eb="12">
      <t>ケイヤク</t>
    </rPh>
    <rPh sb="13" eb="14">
      <t>ダイ</t>
    </rPh>
    <rPh sb="16" eb="17">
      <t>ジョウ</t>
    </rPh>
    <rPh sb="18" eb="19">
      <t>コウ</t>
    </rPh>
    <rPh sb="20" eb="22">
      <t>カントク</t>
    </rPh>
    <rPh sb="22" eb="24">
      <t>ショクイン</t>
    </rPh>
    <rPh sb="25" eb="27">
      <t>ギョウム</t>
    </rPh>
    <rPh sb="27" eb="29">
      <t>カンリョウ</t>
    </rPh>
    <rPh sb="29" eb="31">
      <t>カクニン</t>
    </rPh>
    <rPh sb="32" eb="33">
      <t>ウ</t>
    </rPh>
    <phoneticPr fontId="1"/>
  </si>
  <si>
    <t>「公共汚水桝設置指示書」は２部作成し、発注者及び受注者がそれぞれ１部保管する。</t>
    <rPh sb="1" eb="3">
      <t>コウキョウ</t>
    </rPh>
    <rPh sb="3" eb="6">
      <t>オスイマス</t>
    </rPh>
    <rPh sb="6" eb="8">
      <t>セッチ</t>
    </rPh>
    <rPh sb="8" eb="11">
      <t>シジショ</t>
    </rPh>
    <rPh sb="14" eb="15">
      <t>ブ</t>
    </rPh>
    <rPh sb="15" eb="17">
      <t>サクセイ</t>
    </rPh>
    <rPh sb="19" eb="22">
      <t>ハッチュウシャ</t>
    </rPh>
    <rPh sb="22" eb="23">
      <t>オヨ</t>
    </rPh>
    <rPh sb="24" eb="27">
      <t>ジュチュウシャ</t>
    </rPh>
    <rPh sb="33" eb="34">
      <t>ブ</t>
    </rPh>
    <rPh sb="34" eb="36">
      <t>ホカン</t>
    </rPh>
    <phoneticPr fontId="1"/>
  </si>
  <si>
    <t>現場代理人</t>
    <rPh sb="0" eb="2">
      <t>ゲンバ</t>
    </rPh>
    <rPh sb="2" eb="5">
      <t>ダイリニン</t>
    </rPh>
    <phoneticPr fontId="1"/>
  </si>
  <si>
    <t>受注者住所</t>
    <rPh sb="0" eb="3">
      <t>ジュチュウシャ</t>
    </rPh>
    <rPh sb="3" eb="5">
      <t>ジュウショ</t>
    </rPh>
    <phoneticPr fontId="1"/>
  </si>
  <si>
    <t>公共汚水桝設置完了報告書</t>
    <rPh sb="0" eb="2">
      <t>コウキョウ</t>
    </rPh>
    <rPh sb="2" eb="5">
      <t>オスイマス</t>
    </rPh>
    <rPh sb="5" eb="7">
      <t>セッチ</t>
    </rPh>
    <rPh sb="7" eb="9">
      <t>カンリョウ</t>
    </rPh>
    <rPh sb="9" eb="12">
      <t>ホウコクショ</t>
    </rPh>
    <phoneticPr fontId="1"/>
  </si>
  <si>
    <t>十和田市公共桝汚水桝設置業務委託約款第10条１項に基づき下記公共汚水桝の設置を指示します。</t>
    <rPh sb="0" eb="3">
      <t>トワダ</t>
    </rPh>
    <rPh sb="3" eb="4">
      <t>シ</t>
    </rPh>
    <rPh sb="4" eb="6">
      <t>コウキョウ</t>
    </rPh>
    <rPh sb="6" eb="7">
      <t>マス</t>
    </rPh>
    <rPh sb="7" eb="10">
      <t>オスイマス</t>
    </rPh>
    <rPh sb="10" eb="12">
      <t>セッチ</t>
    </rPh>
    <rPh sb="12" eb="14">
      <t>ギョウム</t>
    </rPh>
    <rPh sb="14" eb="16">
      <t>イタク</t>
    </rPh>
    <rPh sb="16" eb="17">
      <t>ヤク</t>
    </rPh>
    <rPh sb="17" eb="18">
      <t>カン</t>
    </rPh>
    <rPh sb="18" eb="19">
      <t>ダイ</t>
    </rPh>
    <rPh sb="21" eb="22">
      <t>ジョウ</t>
    </rPh>
    <rPh sb="23" eb="24">
      <t>コウ</t>
    </rPh>
    <rPh sb="25" eb="26">
      <t>モト</t>
    </rPh>
    <rPh sb="28" eb="30">
      <t>カキ</t>
    </rPh>
    <rPh sb="30" eb="32">
      <t>コウキョウ</t>
    </rPh>
    <rPh sb="32" eb="35">
      <t>オスイマス</t>
    </rPh>
    <rPh sb="36" eb="38">
      <t>セッチ</t>
    </rPh>
    <rPh sb="39" eb="41">
      <t>シジ</t>
    </rPh>
    <phoneticPr fontId="1"/>
  </si>
  <si>
    <t>令和　   年　　月　　日</t>
    <rPh sb="0" eb="2">
      <t>レイワ</t>
    </rPh>
    <rPh sb="6" eb="7">
      <t>ネン</t>
    </rPh>
    <rPh sb="9" eb="10">
      <t>ガツ</t>
    </rPh>
    <rPh sb="12" eb="13">
      <t>ニチ</t>
    </rPh>
    <phoneticPr fontId="1"/>
  </si>
  <si>
    <t>『契約書』と同じ押印</t>
    <rPh sb="1" eb="4">
      <t>ケイヤクショ</t>
    </rPh>
    <rPh sb="6" eb="7">
      <t>オナ</t>
    </rPh>
    <rPh sb="8" eb="10">
      <t>オウイン</t>
    </rPh>
    <phoneticPr fontId="1"/>
  </si>
  <si>
    <t>委託業務名</t>
    <rPh sb="0" eb="2">
      <t>イタク</t>
    </rPh>
    <rPh sb="2" eb="4">
      <t>ギョウム</t>
    </rPh>
    <rPh sb="4" eb="5">
      <t>メイ</t>
    </rPh>
    <phoneticPr fontId="1"/>
  </si>
  <si>
    <t>業務指示書</t>
    <rPh sb="0" eb="2">
      <t>ギョウム</t>
    </rPh>
    <rPh sb="2" eb="5">
      <t>シジショ</t>
    </rPh>
    <phoneticPr fontId="1"/>
  </si>
  <si>
    <t>委託場所</t>
    <rPh sb="0" eb="2">
      <t>イタク</t>
    </rPh>
    <rPh sb="2" eb="4">
      <t>バショ</t>
    </rPh>
    <rPh sb="3" eb="4">
      <t>コウジョウ</t>
    </rPh>
    <phoneticPr fontId="1"/>
  </si>
  <si>
    <t>令和6年度　市内一円公共汚水桝設置業務委託　契約単価算定表</t>
    <rPh sb="22" eb="24">
      <t>ケイヤク</t>
    </rPh>
    <rPh sb="24" eb="26">
      <t>タンカ</t>
    </rPh>
    <rPh sb="26" eb="28">
      <t>サンテイ</t>
    </rPh>
    <rPh sb="28" eb="29">
      <t>ヒョウ</t>
    </rPh>
    <phoneticPr fontId="1"/>
  </si>
  <si>
    <t>たて込み簡易土留</t>
    <rPh sb="2" eb="3">
      <t>コ</t>
    </rPh>
    <rPh sb="4" eb="6">
      <t>カンイ</t>
    </rPh>
    <rPh sb="6" eb="8">
      <t>ドドメ</t>
    </rPh>
    <phoneticPr fontId="2"/>
  </si>
  <si>
    <t>賃料、整備費、仮設材運搬費含む</t>
    <rPh sb="0" eb="2">
      <t>チンリョウ</t>
    </rPh>
    <rPh sb="3" eb="6">
      <t>セイビヒ</t>
    </rPh>
    <rPh sb="7" eb="9">
      <t>カセツ</t>
    </rPh>
    <rPh sb="9" eb="10">
      <t>ザイ</t>
    </rPh>
    <rPh sb="10" eb="12">
      <t>ウンパン</t>
    </rPh>
    <rPh sb="12" eb="13">
      <t>ヒ</t>
    </rPh>
    <rPh sb="13" eb="14">
      <t>フク</t>
    </rPh>
    <phoneticPr fontId="2"/>
  </si>
  <si>
    <t>小型切削工</t>
    <rPh sb="0" eb="5">
      <t>コガタセッサクコウ</t>
    </rPh>
    <phoneticPr fontId="2"/>
  </si>
  <si>
    <t>最低保証100㎡未満及び１施工箇所</t>
  </si>
  <si>
    <t>式</t>
    <rPh sb="0" eb="1">
      <t>シキ</t>
    </rPh>
    <phoneticPr fontId="1"/>
  </si>
  <si>
    <t>※工種番号1～147の合計金額</t>
    <rPh sb="1" eb="3">
      <t>コウシュ</t>
    </rPh>
    <rPh sb="3" eb="5">
      <t>バンゴウ</t>
    </rPh>
    <rPh sb="11" eb="13">
      <t>ゴウケイ</t>
    </rPh>
    <rPh sb="13" eb="15">
      <t>キンガク</t>
    </rPh>
    <phoneticPr fontId="1"/>
  </si>
  <si>
    <t>令和6年　4月　1日以降適用</t>
    <rPh sb="0" eb="2">
      <t>レイワ</t>
    </rPh>
    <rPh sb="3" eb="4">
      <t>ネン</t>
    </rPh>
    <rPh sb="6" eb="7">
      <t>ガツ</t>
    </rPh>
    <rPh sb="9" eb="10">
      <t>ニチ</t>
    </rPh>
    <rPh sb="10" eb="12">
      <t>イコウ</t>
    </rPh>
    <rPh sb="12" eb="14">
      <t>テキヨウ</t>
    </rPh>
    <phoneticPr fontId="1"/>
  </si>
  <si>
    <t>たて込み簡易土留</t>
    <phoneticPr fontId="1"/>
  </si>
  <si>
    <t>掘削深　1.5ｍ以下</t>
    <phoneticPr fontId="1"/>
  </si>
  <si>
    <t>掘削深　2.0ｍ以下</t>
    <phoneticPr fontId="1"/>
  </si>
  <si>
    <t>掘削深　2.5ｍ以下</t>
    <phoneticPr fontId="1"/>
  </si>
  <si>
    <t>掘削深　3.0ｍ以下</t>
    <phoneticPr fontId="1"/>
  </si>
  <si>
    <t>掘削深　3.5ｍ以下</t>
    <phoneticPr fontId="1"/>
  </si>
  <si>
    <t>賃料、整備費、仮設材運搬費含む</t>
  </si>
  <si>
    <t>m</t>
    <phoneticPr fontId="1"/>
  </si>
  <si>
    <t>小計(円)　百円未満切捨て</t>
    <rPh sb="0" eb="2">
      <t>ショウケイ</t>
    </rPh>
    <rPh sb="3" eb="4">
      <t>エン</t>
    </rPh>
    <rPh sb="6" eb="8">
      <t>ヒャクエン</t>
    </rPh>
    <rPh sb="8" eb="10">
      <t>ミマン</t>
    </rPh>
    <rPh sb="10" eb="12">
      <t>キリス</t>
    </rPh>
    <phoneticPr fontId="1"/>
  </si>
  <si>
    <t>　月　　日</t>
    <rPh sb="1" eb="2">
      <t>ガツ</t>
    </rPh>
    <rPh sb="4" eb="5">
      <t>ヒ</t>
    </rPh>
    <phoneticPr fontId="1"/>
  </si>
  <si>
    <t>軽量鋼矢板土留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</si>
</sst>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0000000_);[Red]\(0.0000000\)"/>
    <numFmt numFmtId="177" formatCode="#,##0.0000;[Red]\-#,##0.0000"/>
    <numFmt numFmtId="178" formatCode="0.0_);[Red]\(0.0\)"/>
    <numFmt numFmtId="179" formatCode="0_);[Red]\(0\)"/>
    <numFmt numFmtId="180" formatCode="#,##0.0000000;[Red]\-#,##0.0000000"/>
    <numFmt numFmtId="181" formatCode="#,##0.00000000;[Red]\-#,##0.00000000"/>
    <numFmt numFmtId="182" formatCode="#,##0.000000000;[Red]\-#,##0.000000000"/>
    <numFmt numFmtId="183" formatCode="0.00_);[Red]\(0.00\)"/>
    <numFmt numFmtId="184" formatCode="#,##0_ ;[Red]\-#,##0\ "/>
    <numFmt numFmtId="185" formatCode="#,##0_);[Red]\(#,##0\)"/>
    <numFmt numFmtId="186" formatCode="0.0000000000000_);[Red]\(0.0000000000000\)"/>
    <numFmt numFmtId="187" formatCode="&quot;¥&quot;#,##0_);[Red]\(&quot;¥&quot;#,##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8"/>
      <color theme="1"/>
      <name val="游ゴシック"/>
      <family val="3"/>
      <charset val="128"/>
      <scheme val="minor"/>
    </font>
    <font>
      <sz val="9"/>
      <name val="游ゴシック"/>
      <family val="3"/>
      <charset val="128"/>
      <scheme val="minor"/>
    </font>
    <font>
      <sz val="8"/>
      <name val="游ゴシック"/>
      <family val="3"/>
      <charset val="128"/>
      <scheme val="minor"/>
    </font>
    <font>
      <sz val="10"/>
      <name val="游ゴシック"/>
      <family val="3"/>
      <charset val="128"/>
      <scheme val="minor"/>
    </font>
    <font>
      <b/>
      <sz val="10"/>
      <color rgb="FFFF0000"/>
      <name val="游ゴシック"/>
      <family val="3"/>
      <charset val="128"/>
      <scheme val="minor"/>
    </font>
    <font>
      <sz val="10"/>
      <color rgb="FFFF0000"/>
      <name val="游ゴシック"/>
      <family val="2"/>
      <charset val="128"/>
      <scheme val="minor"/>
    </font>
    <font>
      <sz val="12"/>
      <color theme="1"/>
      <name val="游ゴシック"/>
      <family val="3"/>
      <charset val="128"/>
    </font>
    <font>
      <sz val="11"/>
      <color theme="1"/>
      <name val="游ゴシック"/>
      <family val="3"/>
      <charset val="128"/>
    </font>
    <font>
      <sz val="8"/>
      <color theme="1"/>
      <name val="游ゴシック"/>
      <family val="3"/>
      <charset val="128"/>
    </font>
    <font>
      <sz val="6"/>
      <color theme="1"/>
      <name val="游ゴシック"/>
      <family val="3"/>
      <charset val="128"/>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6"/>
      <color theme="1"/>
      <name val="游ゴシック"/>
      <family val="3"/>
      <charset val="128"/>
      <scheme val="minor"/>
    </font>
    <font>
      <sz val="16"/>
      <color theme="1"/>
      <name val="游ゴシック"/>
      <family val="3"/>
      <charset val="128"/>
    </font>
    <font>
      <sz val="20"/>
      <color theme="1"/>
      <name val="游ゴシック"/>
      <family val="3"/>
      <charset val="128"/>
      <scheme val="minor"/>
    </font>
    <font>
      <b/>
      <sz val="14"/>
      <color theme="1"/>
      <name val="游ゴシック"/>
      <family val="3"/>
      <charset val="128"/>
      <scheme val="minor"/>
    </font>
    <font>
      <sz val="8"/>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2"/>
      <color theme="0"/>
      <name val="游ゴシック"/>
      <family val="3"/>
      <charset val="128"/>
    </font>
    <font>
      <sz val="9"/>
      <color theme="0"/>
      <name val="游ゴシック"/>
      <family val="3"/>
      <charset val="128"/>
    </font>
    <font>
      <sz val="8"/>
      <color theme="0"/>
      <name val="游ゴシック"/>
      <family val="3"/>
      <charset val="128"/>
    </font>
    <font>
      <sz val="12"/>
      <color theme="0"/>
      <name val="游ゴシック"/>
      <family val="3"/>
      <charset val="128"/>
      <scheme val="minor"/>
    </font>
    <font>
      <sz val="9"/>
      <color theme="0"/>
      <name val="游ゴシック"/>
      <family val="3"/>
      <charset val="128"/>
      <scheme val="minor"/>
    </font>
    <font>
      <sz val="8"/>
      <color theme="0"/>
      <name val="游ゴシック"/>
      <family val="3"/>
      <charset val="128"/>
      <scheme val="minor"/>
    </font>
    <font>
      <sz val="12"/>
      <color theme="1"/>
      <name val="游ゴシック"/>
      <family val="2"/>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top style="medium">
        <color indexed="64"/>
      </top>
      <bottom style="hair">
        <color auto="1"/>
      </bottom>
      <diagonal/>
    </border>
    <border>
      <left style="hair">
        <color auto="1"/>
      </left>
      <right style="medium">
        <color indexed="64"/>
      </right>
      <top style="medium">
        <color indexed="64"/>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style="medium">
        <color indexed="64"/>
      </left>
      <right/>
      <top style="thin">
        <color indexed="64"/>
      </top>
      <bottom style="thin">
        <color indexed="64"/>
      </bottom>
      <diagonal/>
    </border>
    <border>
      <left/>
      <right style="hair">
        <color auto="1"/>
      </right>
      <top style="hair">
        <color auto="1"/>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66">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176" fontId="5" fillId="0" borderId="0" xfId="1" applyNumberFormat="1" applyFont="1" applyBorder="1" applyAlignment="1">
      <alignment horizontal="right" vertical="center"/>
    </xf>
    <xf numFmtId="177" fontId="6" fillId="0" borderId="0" xfId="1" applyNumberFormat="1" applyFont="1" applyBorder="1" applyAlignment="1">
      <alignment horizontal="right" vertical="center"/>
    </xf>
    <xf numFmtId="178" fontId="3" fillId="0" borderId="0" xfId="0" applyNumberFormat="1" applyFont="1">
      <alignment vertical="center"/>
    </xf>
    <xf numFmtId="179" fontId="3" fillId="0" borderId="0" xfId="0" applyNumberFormat="1" applyFont="1">
      <alignment vertical="center"/>
    </xf>
    <xf numFmtId="0" fontId="3" fillId="0" borderId="0" xfId="0" applyFont="1">
      <alignment vertical="center"/>
    </xf>
    <xf numFmtId="0" fontId="5" fillId="0" borderId="47" xfId="0" applyFont="1" applyBorder="1" applyAlignment="1">
      <alignment horizontal="center" vertical="center"/>
    </xf>
    <xf numFmtId="0" fontId="3" fillId="0" borderId="0" xfId="0" applyFont="1" applyBorder="1">
      <alignment vertical="center"/>
    </xf>
    <xf numFmtId="0" fontId="5" fillId="0" borderId="0" xfId="0" applyFont="1" applyAlignment="1">
      <alignment vertical="center" wrapText="1"/>
    </xf>
    <xf numFmtId="0" fontId="4" fillId="0" borderId="51" xfId="0" applyFont="1" applyBorder="1" applyAlignment="1">
      <alignment horizontal="center" vertical="center"/>
    </xf>
    <xf numFmtId="0" fontId="5" fillId="0" borderId="0" xfId="0" applyFont="1" applyBorder="1" applyAlignment="1">
      <alignmen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4" xfId="0" applyFont="1" applyBorder="1" applyAlignment="1">
      <alignment vertical="center" wrapText="1"/>
    </xf>
    <xf numFmtId="0" fontId="5" fillId="0" borderId="54" xfId="0" applyFont="1" applyBorder="1">
      <alignment vertical="center"/>
    </xf>
    <xf numFmtId="180" fontId="5" fillId="0" borderId="54" xfId="1" applyNumberFormat="1" applyFont="1" applyBorder="1" applyAlignment="1">
      <alignment horizontal="right" vertical="center"/>
    </xf>
    <xf numFmtId="38" fontId="5" fillId="0" borderId="54" xfId="1" applyFont="1" applyBorder="1" applyAlignment="1">
      <alignment horizontal="right" vertical="center"/>
    </xf>
    <xf numFmtId="178" fontId="5" fillId="0" borderId="54" xfId="1" applyNumberFormat="1" applyFont="1" applyBorder="1" applyAlignment="1">
      <alignment horizontal="right" vertical="center"/>
    </xf>
    <xf numFmtId="179" fontId="5" fillId="0" borderId="55" xfId="1" applyNumberFormat="1" applyFont="1" applyBorder="1" applyAlignment="1">
      <alignment horizontal="right" vertical="center"/>
    </xf>
    <xf numFmtId="181" fontId="5" fillId="0" borderId="0" xfId="1" applyNumberFormat="1" applyFont="1" applyBorder="1" applyAlignment="1">
      <alignment horizontal="right" vertical="center"/>
    </xf>
    <xf numFmtId="38" fontId="3" fillId="0" borderId="0" xfId="0" applyNumberFormat="1" applyFont="1">
      <alignmen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9" fillId="0" borderId="57" xfId="0" applyFont="1" applyBorder="1" applyAlignment="1">
      <alignment vertical="center" wrapText="1"/>
    </xf>
    <xf numFmtId="0" fontId="7" fillId="0" borderId="57" xfId="0" applyFont="1" applyBorder="1" applyAlignment="1">
      <alignment vertical="center" wrapText="1"/>
    </xf>
    <xf numFmtId="0" fontId="10" fillId="0" borderId="57" xfId="0" applyFont="1" applyBorder="1" applyAlignment="1">
      <alignment vertical="center" wrapText="1"/>
    </xf>
    <xf numFmtId="180" fontId="5" fillId="0" borderId="57" xfId="1" applyNumberFormat="1" applyFont="1" applyBorder="1" applyAlignment="1">
      <alignment horizontal="right" vertical="center"/>
    </xf>
    <xf numFmtId="38" fontId="5" fillId="0" borderId="57" xfId="1" applyFont="1" applyBorder="1" applyAlignment="1">
      <alignment horizontal="right" vertical="center"/>
    </xf>
    <xf numFmtId="178" fontId="5" fillId="0" borderId="57" xfId="1" applyNumberFormat="1" applyFont="1" applyBorder="1" applyAlignment="1">
      <alignment horizontal="right" vertical="center"/>
    </xf>
    <xf numFmtId="179" fontId="5" fillId="0" borderId="58" xfId="1" applyNumberFormat="1" applyFont="1" applyBorder="1" applyAlignment="1">
      <alignment horizontal="right" vertical="center"/>
    </xf>
    <xf numFmtId="0" fontId="10" fillId="0" borderId="0" xfId="0" applyFont="1">
      <alignment vertical="center"/>
    </xf>
    <xf numFmtId="182" fontId="5" fillId="0" borderId="0" xfId="1" applyNumberFormat="1" applyFont="1" applyBorder="1" applyAlignment="1">
      <alignment horizontal="righ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5" fillId="0" borderId="57" xfId="0" applyFont="1" applyBorder="1">
      <alignment vertical="center"/>
    </xf>
    <xf numFmtId="38" fontId="5" fillId="0" borderId="0" xfId="1" applyFont="1" applyBorder="1" applyAlignment="1">
      <alignment horizontal="right" vertical="center"/>
    </xf>
    <xf numFmtId="38" fontId="5" fillId="0" borderId="57" xfId="1" applyFont="1" applyBorder="1" applyAlignment="1">
      <alignment vertical="center"/>
    </xf>
    <xf numFmtId="38" fontId="10" fillId="0" borderId="0" xfId="0" applyNumberFormat="1" applyFont="1">
      <alignmen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6" xfId="0" applyFont="1" applyBorder="1" applyAlignment="1">
      <alignment vertical="center"/>
    </xf>
    <xf numFmtId="0" fontId="5" fillId="0" borderId="57" xfId="0" applyFont="1" applyBorder="1" applyAlignment="1">
      <alignment vertical="center" wrapText="1"/>
    </xf>
    <xf numFmtId="0" fontId="9" fillId="0" borderId="56" xfId="0" applyFont="1" applyBorder="1" applyAlignment="1">
      <alignment vertical="center"/>
    </xf>
    <xf numFmtId="0" fontId="9" fillId="0" borderId="57" xfId="0" applyFont="1" applyBorder="1" applyAlignment="1">
      <alignment vertical="center"/>
    </xf>
    <xf numFmtId="0" fontId="7" fillId="0" borderId="57" xfId="0" applyFont="1" applyBorder="1" applyAlignment="1">
      <alignment horizontal="left" vertical="center" wrapText="1"/>
    </xf>
    <xf numFmtId="0" fontId="10" fillId="0" borderId="57" xfId="0" applyFont="1" applyFill="1" applyBorder="1">
      <alignment vertical="center"/>
    </xf>
    <xf numFmtId="183" fontId="5" fillId="0" borderId="57" xfId="1" applyNumberFormat="1" applyFont="1" applyBorder="1" applyAlignment="1">
      <alignment horizontal="right" vertical="center"/>
    </xf>
    <xf numFmtId="0" fontId="7" fillId="0" borderId="56" xfId="0" applyFont="1" applyBorder="1" applyAlignment="1">
      <alignment horizontal="left" vertical="center" wrapText="1"/>
    </xf>
    <xf numFmtId="0" fontId="9" fillId="0" borderId="56" xfId="0" applyFont="1" applyBorder="1" applyAlignment="1">
      <alignment vertical="center" wrapText="1"/>
    </xf>
    <xf numFmtId="0" fontId="9" fillId="0" borderId="57" xfId="0" applyFont="1" applyFill="1" applyBorder="1" applyAlignment="1">
      <alignmen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7" fillId="0" borderId="56" xfId="0" applyFont="1" applyBorder="1" applyAlignment="1">
      <alignment vertical="center" wrapText="1"/>
    </xf>
    <xf numFmtId="0" fontId="7" fillId="0" borderId="57" xfId="0" applyFont="1" applyFill="1" applyBorder="1" applyAlignment="1">
      <alignment horizontal="left" vertical="center" wrapText="1"/>
    </xf>
    <xf numFmtId="0" fontId="5" fillId="0" borderId="57" xfId="0" applyFont="1" applyFill="1" applyBorder="1" applyAlignment="1">
      <alignment vertical="center" wrapText="1"/>
    </xf>
    <xf numFmtId="0" fontId="5" fillId="0" borderId="59" xfId="0" applyFont="1" applyBorder="1" applyAlignment="1">
      <alignment horizontal="left" vertical="center"/>
    </xf>
    <xf numFmtId="0" fontId="5" fillId="0" borderId="51" xfId="0" applyFont="1" applyBorder="1" applyAlignment="1">
      <alignment horizontal="left" vertical="center"/>
    </xf>
    <xf numFmtId="0" fontId="4" fillId="0" borderId="51" xfId="0" applyFont="1" applyBorder="1">
      <alignment vertical="center"/>
    </xf>
    <xf numFmtId="0" fontId="5" fillId="0" borderId="51" xfId="0" applyFont="1" applyBorder="1" applyAlignment="1">
      <alignment horizontal="center" vertical="center"/>
    </xf>
    <xf numFmtId="184" fontId="11" fillId="3" borderId="51" xfId="1" applyNumberFormat="1" applyFont="1" applyFill="1" applyBorder="1" applyAlignment="1" applyProtection="1">
      <alignment horizontal="right" vertical="center"/>
      <protection locked="0"/>
    </xf>
    <xf numFmtId="185" fontId="6" fillId="0" borderId="51" xfId="1" applyNumberFormat="1" applyFont="1" applyFill="1" applyBorder="1" applyAlignment="1">
      <alignment horizontal="right" vertical="center"/>
    </xf>
    <xf numFmtId="178" fontId="5" fillId="0" borderId="51" xfId="0" applyNumberFormat="1" applyFont="1" applyBorder="1">
      <alignment vertical="center"/>
    </xf>
    <xf numFmtId="179" fontId="5" fillId="0" borderId="60" xfId="0" applyNumberFormat="1" applyFont="1" applyBorder="1" applyAlignment="1">
      <alignment horizontal="right" vertical="center"/>
    </xf>
    <xf numFmtId="38" fontId="5" fillId="0" borderId="0" xfId="0" applyNumberFormat="1" applyFont="1">
      <alignment vertical="center"/>
    </xf>
    <xf numFmtId="176" fontId="6" fillId="0" borderId="0" xfId="0" applyNumberFormat="1" applyFont="1" applyAlignment="1">
      <alignment horizontal="center" vertical="center" shrinkToFit="1"/>
    </xf>
    <xf numFmtId="177" fontId="6" fillId="0" borderId="0" xfId="1" applyNumberFormat="1" applyFont="1" applyAlignment="1">
      <alignment horizontal="right" vertical="center" shrinkToFit="1"/>
    </xf>
    <xf numFmtId="186" fontId="12" fillId="3" borderId="0" xfId="0" applyNumberFormat="1" applyFont="1" applyFill="1" applyAlignment="1">
      <alignment horizontal="right" vertical="center"/>
    </xf>
    <xf numFmtId="176" fontId="3" fillId="0" borderId="0" xfId="0" applyNumberFormat="1" applyFont="1" applyAlignment="1">
      <alignment horizontal="right" vertical="center"/>
    </xf>
    <xf numFmtId="177" fontId="5" fillId="0" borderId="0" xfId="1" applyNumberFormat="1" applyFont="1" applyAlignment="1">
      <alignment horizontal="right" vertical="center"/>
    </xf>
    <xf numFmtId="0" fontId="13" fillId="0" borderId="0" xfId="0" applyFont="1">
      <alignment vertical="center"/>
    </xf>
    <xf numFmtId="0" fontId="13" fillId="0" borderId="0" xfId="0" applyFont="1" applyAlignment="1">
      <alignment horizontal="right" vertical="center"/>
    </xf>
    <xf numFmtId="0" fontId="14" fillId="0" borderId="0" xfId="0" applyFont="1">
      <alignment vertical="center"/>
    </xf>
    <xf numFmtId="0" fontId="13" fillId="0" borderId="0" xfId="0" applyFont="1" applyAlignment="1">
      <alignment horizontal="right" vertical="center" indent="2"/>
    </xf>
    <xf numFmtId="0" fontId="13" fillId="0" borderId="0" xfId="0" applyFont="1" applyAlignment="1">
      <alignment horizontal="center" vertical="top"/>
    </xf>
    <xf numFmtId="0" fontId="14" fillId="0" borderId="0" xfId="0" applyFont="1" applyAlignment="1">
      <alignment horizontal="left" vertical="top"/>
    </xf>
    <xf numFmtId="0" fontId="13" fillId="0" borderId="0" xfId="0" applyFont="1" applyAlignment="1">
      <alignment horizontal="left" vertical="center" indent="1"/>
    </xf>
    <xf numFmtId="0" fontId="13" fillId="0" borderId="0" xfId="0" applyFont="1" applyAlignment="1"/>
    <xf numFmtId="0" fontId="13" fillId="0" borderId="0" xfId="0" applyFont="1" applyAlignment="1">
      <alignment horizontal="left" vertical="center" indent="2"/>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38" fontId="13" fillId="0" borderId="10" xfId="1" applyFont="1" applyBorder="1" applyAlignment="1">
      <alignment horizontal="center" vertical="center"/>
    </xf>
    <xf numFmtId="38" fontId="13" fillId="0" borderId="0" xfId="1" applyFont="1" applyBorder="1">
      <alignment vertical="center"/>
    </xf>
    <xf numFmtId="38" fontId="14" fillId="0" borderId="0" xfId="0" applyNumberFormat="1" applyFont="1">
      <alignment vertical="center"/>
    </xf>
    <xf numFmtId="0" fontId="17" fillId="0" borderId="0" xfId="0" applyFont="1">
      <alignment vertical="center"/>
    </xf>
    <xf numFmtId="0" fontId="17" fillId="0" borderId="0" xfId="0" applyFont="1" applyAlignment="1">
      <alignment horizontal="right" vertical="center"/>
    </xf>
    <xf numFmtId="0" fontId="18" fillId="0" borderId="0" xfId="0" applyFont="1">
      <alignment vertical="center"/>
    </xf>
    <xf numFmtId="0" fontId="17" fillId="0" borderId="0" xfId="0" applyFont="1" applyAlignment="1">
      <alignment vertical="center"/>
    </xf>
    <xf numFmtId="0" fontId="17" fillId="0" borderId="0" xfId="0" applyFont="1" applyAlignment="1">
      <alignment horizontal="right" vertical="center" indent="2"/>
    </xf>
    <xf numFmtId="0" fontId="17" fillId="0" borderId="0" xfId="0" applyFont="1" applyAlignment="1">
      <alignment horizontal="left" vertical="center" indent="5"/>
    </xf>
    <xf numFmtId="0" fontId="17" fillId="0" borderId="0" xfId="0" applyFont="1" applyAlignment="1">
      <alignment horizontal="left" vertical="center" indent="4"/>
    </xf>
    <xf numFmtId="0" fontId="17" fillId="0" borderId="0" xfId="0" applyFont="1" applyAlignment="1">
      <alignment horizontal="left" vertical="center" indent="3"/>
    </xf>
    <xf numFmtId="0" fontId="17" fillId="0" borderId="0" xfId="0" applyFont="1" applyAlignment="1">
      <alignment horizontal="left" vertical="center" indent="1"/>
    </xf>
    <xf numFmtId="0" fontId="17" fillId="0" borderId="63" xfId="0" applyFont="1" applyBorder="1">
      <alignment vertical="center"/>
    </xf>
    <xf numFmtId="0" fontId="17" fillId="0" borderId="63"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7" fillId="0" borderId="1" xfId="0" applyFont="1" applyBorder="1" applyAlignment="1">
      <alignment horizontal="center" vertical="center"/>
    </xf>
    <xf numFmtId="38" fontId="17" fillId="0" borderId="0" xfId="1" applyFont="1">
      <alignment vertical="center"/>
    </xf>
    <xf numFmtId="38" fontId="17" fillId="0" borderId="10" xfId="1" applyFont="1" applyBorder="1" applyAlignment="1">
      <alignment horizontal="center" vertical="center"/>
    </xf>
    <xf numFmtId="0" fontId="7" fillId="0" borderId="1"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lignment vertical="center"/>
    </xf>
    <xf numFmtId="38" fontId="17" fillId="0" borderId="0" xfId="1" applyFont="1" applyBorder="1">
      <alignment vertical="center"/>
    </xf>
    <xf numFmtId="38" fontId="18" fillId="0" borderId="0" xfId="1" applyFont="1">
      <alignment vertical="center"/>
    </xf>
    <xf numFmtId="38" fontId="18" fillId="0" borderId="0" xfId="0" applyNumberFormat="1" applyFont="1">
      <alignment vertical="center"/>
    </xf>
    <xf numFmtId="0" fontId="22" fillId="0" borderId="0" xfId="0" applyFont="1">
      <alignment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24" xfId="0" applyFont="1" applyBorder="1">
      <alignment vertical="center"/>
    </xf>
    <xf numFmtId="0" fontId="19" fillId="0" borderId="5" xfId="0" applyFont="1" applyBorder="1">
      <alignment vertical="center"/>
    </xf>
    <xf numFmtId="0" fontId="19" fillId="0" borderId="26" xfId="0" applyFont="1" applyBorder="1">
      <alignment vertical="center"/>
    </xf>
    <xf numFmtId="0" fontId="19" fillId="0" borderId="34" xfId="0" applyFont="1" applyBorder="1">
      <alignment vertical="center"/>
    </xf>
    <xf numFmtId="0" fontId="19" fillId="0" borderId="25" xfId="0" applyFont="1" applyBorder="1">
      <alignment vertical="center"/>
    </xf>
    <xf numFmtId="0" fontId="19" fillId="0" borderId="7" xfId="0" applyFont="1" applyBorder="1">
      <alignment vertical="center"/>
    </xf>
    <xf numFmtId="0" fontId="19" fillId="0" borderId="22" xfId="0" applyFont="1" applyBorder="1">
      <alignment vertical="center"/>
    </xf>
    <xf numFmtId="0" fontId="19" fillId="0" borderId="35" xfId="0" applyFont="1" applyBorder="1">
      <alignment vertical="center"/>
    </xf>
    <xf numFmtId="0" fontId="19" fillId="0" borderId="36" xfId="0" applyFont="1" applyBorder="1">
      <alignment vertical="center"/>
    </xf>
    <xf numFmtId="0" fontId="19" fillId="0" borderId="26" xfId="0" applyFont="1" applyFill="1" applyBorder="1">
      <alignment vertical="center"/>
    </xf>
    <xf numFmtId="0" fontId="19" fillId="0" borderId="37" xfId="0" applyFont="1" applyBorder="1">
      <alignment vertical="center"/>
    </xf>
    <xf numFmtId="0" fontId="19" fillId="0" borderId="6" xfId="0" applyFont="1" applyBorder="1">
      <alignment vertical="center"/>
    </xf>
    <xf numFmtId="0" fontId="19" fillId="0" borderId="21" xfId="0" applyFont="1" applyFill="1" applyBorder="1">
      <alignment vertical="center"/>
    </xf>
    <xf numFmtId="0" fontId="19" fillId="0" borderId="38" xfId="0" applyFont="1" applyBorder="1">
      <alignment vertical="center"/>
    </xf>
    <xf numFmtId="0" fontId="19" fillId="0" borderId="38" xfId="0" applyFont="1" applyFill="1" applyBorder="1">
      <alignment vertical="center"/>
    </xf>
    <xf numFmtId="0" fontId="19" fillId="0" borderId="38" xfId="0" applyFont="1" applyFill="1" applyBorder="1" applyAlignment="1">
      <alignment vertical="center" wrapText="1"/>
    </xf>
    <xf numFmtId="0" fontId="19" fillId="2" borderId="25" xfId="0" applyFont="1" applyFill="1" applyBorder="1">
      <alignment vertical="center"/>
    </xf>
    <xf numFmtId="0" fontId="19" fillId="2" borderId="7" xfId="0" applyFont="1" applyFill="1" applyBorder="1">
      <alignment vertical="center"/>
    </xf>
    <xf numFmtId="0" fontId="19" fillId="2" borderId="22" xfId="0" applyFont="1" applyFill="1" applyBorder="1">
      <alignment vertical="center"/>
    </xf>
    <xf numFmtId="0" fontId="19" fillId="2" borderId="35" xfId="0" applyFont="1" applyFill="1" applyBorder="1" applyAlignment="1">
      <alignment vertical="center" wrapText="1"/>
    </xf>
    <xf numFmtId="0" fontId="19" fillId="2" borderId="24" xfId="0" applyFont="1" applyFill="1" applyBorder="1">
      <alignment vertical="center"/>
    </xf>
    <xf numFmtId="0" fontId="19" fillId="2" borderId="5" xfId="0" applyFont="1" applyFill="1" applyBorder="1">
      <alignment vertical="center"/>
    </xf>
    <xf numFmtId="0" fontId="19" fillId="2" borderId="26" xfId="0" applyFont="1" applyFill="1" applyBorder="1">
      <alignment vertical="center"/>
    </xf>
    <xf numFmtId="0" fontId="19" fillId="2" borderId="34" xfId="0" applyFont="1" applyFill="1" applyBorder="1">
      <alignment vertical="center"/>
    </xf>
    <xf numFmtId="0" fontId="19" fillId="2" borderId="37" xfId="0" applyFont="1" applyFill="1" applyBorder="1">
      <alignment vertical="center"/>
    </xf>
    <xf numFmtId="0" fontId="19" fillId="2" borderId="6" xfId="0" applyFont="1" applyFill="1" applyBorder="1">
      <alignment vertical="center"/>
    </xf>
    <xf numFmtId="0" fontId="19" fillId="2" borderId="21" xfId="0" applyFont="1" applyFill="1" applyBorder="1" applyAlignment="1">
      <alignment vertical="center" wrapText="1"/>
    </xf>
    <xf numFmtId="0" fontId="19" fillId="2" borderId="38" xfId="0" applyFont="1" applyFill="1" applyBorder="1">
      <alignment vertical="center"/>
    </xf>
    <xf numFmtId="0" fontId="19" fillId="2" borderId="21" xfId="0" applyFont="1" applyFill="1" applyBorder="1">
      <alignment vertical="center"/>
    </xf>
    <xf numFmtId="0" fontId="19" fillId="2" borderId="35" xfId="0" applyFont="1" applyFill="1" applyBorder="1">
      <alignment vertical="center"/>
    </xf>
    <xf numFmtId="0" fontId="19" fillId="0" borderId="5" xfId="0" applyFont="1" applyFill="1" applyBorder="1">
      <alignment vertical="center"/>
    </xf>
    <xf numFmtId="0" fontId="19" fillId="0" borderId="22" xfId="0" applyFont="1" applyFill="1" applyBorder="1">
      <alignment vertical="center"/>
    </xf>
    <xf numFmtId="0" fontId="19" fillId="0" borderId="38" xfId="0" applyFont="1" applyBorder="1" applyAlignment="1">
      <alignment vertical="center" wrapText="1"/>
    </xf>
    <xf numFmtId="0" fontId="19" fillId="2" borderId="23" xfId="0" applyFont="1" applyFill="1" applyBorder="1">
      <alignment vertical="center"/>
    </xf>
    <xf numFmtId="0" fontId="19" fillId="2" borderId="4" xfId="0" applyFont="1" applyFill="1" applyBorder="1">
      <alignment vertical="center"/>
    </xf>
    <xf numFmtId="0" fontId="19" fillId="2" borderId="27" xfId="0" applyFont="1" applyFill="1" applyBorder="1">
      <alignment vertical="center"/>
    </xf>
    <xf numFmtId="0" fontId="19" fillId="2" borderId="39" xfId="0" applyFont="1" applyFill="1" applyBorder="1">
      <alignment vertical="center"/>
    </xf>
    <xf numFmtId="0" fontId="19" fillId="0" borderId="40" xfId="0" applyFont="1" applyBorder="1">
      <alignment vertical="center"/>
    </xf>
    <xf numFmtId="0" fontId="19" fillId="0" borderId="41" xfId="0" applyFont="1" applyBorder="1">
      <alignment vertical="center"/>
    </xf>
    <xf numFmtId="0" fontId="19" fillId="0" borderId="42" xfId="0" applyFont="1" applyBorder="1">
      <alignment vertical="center"/>
    </xf>
    <xf numFmtId="0" fontId="19" fillId="0" borderId="43" xfId="0" applyFont="1" applyBorder="1">
      <alignment vertical="center"/>
    </xf>
    <xf numFmtId="0" fontId="19" fillId="0" borderId="44" xfId="0" applyFont="1" applyFill="1" applyBorder="1" applyAlignment="1">
      <alignment horizontal="left" vertical="center"/>
    </xf>
    <xf numFmtId="0" fontId="18" fillId="0" borderId="0" xfId="0" applyFont="1" applyBorder="1">
      <alignment vertical="center"/>
    </xf>
    <xf numFmtId="0" fontId="19" fillId="0" borderId="0" xfId="0" applyFont="1" applyAlignment="1">
      <alignment horizontal="left" vertical="center" indent="1"/>
    </xf>
    <xf numFmtId="0" fontId="19" fillId="0" borderId="0" xfId="0" applyFont="1">
      <alignment vertical="center"/>
    </xf>
    <xf numFmtId="0" fontId="23" fillId="0" borderId="0" xfId="0" applyFont="1">
      <alignment vertical="center"/>
    </xf>
    <xf numFmtId="0" fontId="24" fillId="0" borderId="0" xfId="0" applyFont="1">
      <alignment vertical="center"/>
    </xf>
    <xf numFmtId="0" fontId="24" fillId="0" borderId="1" xfId="0" applyFont="1" applyBorder="1">
      <alignment vertical="center"/>
    </xf>
    <xf numFmtId="0" fontId="24" fillId="0" borderId="0" xfId="0" applyFont="1" applyBorder="1" applyAlignment="1">
      <alignment vertical="top"/>
    </xf>
    <xf numFmtId="0" fontId="24" fillId="0" borderId="64" xfId="0" applyFont="1" applyBorder="1" applyAlignment="1">
      <alignment vertical="top"/>
    </xf>
    <xf numFmtId="0" fontId="24" fillId="0" borderId="65" xfId="0" applyFont="1" applyBorder="1">
      <alignment vertical="center"/>
    </xf>
    <xf numFmtId="0" fontId="24" fillId="0" borderId="69" xfId="0" applyFont="1" applyBorder="1">
      <alignment vertical="center"/>
    </xf>
    <xf numFmtId="0" fontId="7" fillId="0" borderId="69" xfId="0" applyFont="1" applyBorder="1" applyAlignment="1">
      <alignment horizontal="center" vertical="center"/>
    </xf>
    <xf numFmtId="0" fontId="24" fillId="0" borderId="69" xfId="0" applyFont="1" applyBorder="1" applyAlignment="1">
      <alignment horizontal="center" vertical="center"/>
    </xf>
    <xf numFmtId="0" fontId="7" fillId="0" borderId="70" xfId="0" applyFont="1" applyBorder="1" applyAlignment="1">
      <alignment horizontal="center" vertical="center"/>
    </xf>
    <xf numFmtId="0" fontId="24" fillId="0" borderId="72" xfId="0" applyFont="1" applyBorder="1">
      <alignment vertical="center"/>
    </xf>
    <xf numFmtId="0" fontId="24" fillId="0" borderId="12" xfId="0" applyFont="1" applyBorder="1">
      <alignment vertical="center"/>
    </xf>
    <xf numFmtId="0" fontId="24" fillId="0" borderId="70" xfId="0" applyFont="1" applyBorder="1">
      <alignment vertical="center"/>
    </xf>
    <xf numFmtId="0" fontId="24" fillId="0" borderId="66" xfId="0" applyFont="1" applyBorder="1">
      <alignment vertical="center"/>
    </xf>
    <xf numFmtId="0" fontId="24" fillId="0" borderId="2" xfId="0" applyFont="1" applyBorder="1">
      <alignment vertical="center"/>
    </xf>
    <xf numFmtId="0" fontId="24" fillId="0" borderId="82" xfId="0" applyFont="1" applyBorder="1">
      <alignment vertical="center"/>
    </xf>
    <xf numFmtId="0" fontId="24" fillId="0" borderId="70" xfId="0" applyFont="1" applyBorder="1" applyAlignment="1">
      <alignment horizontal="center" vertical="center"/>
    </xf>
    <xf numFmtId="0" fontId="24" fillId="0" borderId="88" xfId="0" applyFont="1" applyBorder="1" applyAlignment="1">
      <alignment vertical="top"/>
    </xf>
    <xf numFmtId="0" fontId="24" fillId="0" borderId="75" xfId="0" applyFont="1" applyBorder="1" applyAlignment="1">
      <alignment vertical="top"/>
    </xf>
    <xf numFmtId="0" fontId="24" fillId="0" borderId="83" xfId="0" applyFont="1" applyBorder="1" applyAlignment="1">
      <alignment vertical="top"/>
    </xf>
    <xf numFmtId="0" fontId="24" fillId="0" borderId="84" xfId="0" applyFont="1" applyBorder="1" applyAlignment="1">
      <alignment vertical="top"/>
    </xf>
    <xf numFmtId="0" fontId="24" fillId="0" borderId="80" xfId="0" applyFont="1" applyBorder="1" applyAlignment="1">
      <alignment vertical="top"/>
    </xf>
    <xf numFmtId="0" fontId="24" fillId="0" borderId="81" xfId="0" applyFont="1" applyBorder="1" applyAlignment="1">
      <alignment vertical="top"/>
    </xf>
    <xf numFmtId="38" fontId="24" fillId="0" borderId="65" xfId="1" applyFont="1" applyBorder="1">
      <alignment vertical="center"/>
    </xf>
    <xf numFmtId="38" fontId="24" fillId="0" borderId="1" xfId="1" applyFont="1" applyBorder="1">
      <alignment vertical="center"/>
    </xf>
    <xf numFmtId="38" fontId="24" fillId="0" borderId="69" xfId="1" applyFont="1" applyBorder="1">
      <alignment vertical="center"/>
    </xf>
    <xf numFmtId="38" fontId="24" fillId="0" borderId="15" xfId="1" applyFont="1" applyBorder="1">
      <alignment vertical="center"/>
    </xf>
    <xf numFmtId="38" fontId="24" fillId="0" borderId="92" xfId="1" applyFont="1" applyBorder="1">
      <alignment vertical="center"/>
    </xf>
    <xf numFmtId="38" fontId="28" fillId="0" borderId="1" xfId="0" applyNumberFormat="1" applyFont="1" applyBorder="1">
      <alignment vertical="center"/>
    </xf>
    <xf numFmtId="0" fontId="28" fillId="0" borderId="1" xfId="0" applyFont="1" applyBorder="1">
      <alignment vertical="center"/>
    </xf>
    <xf numFmtId="38" fontId="28" fillId="0" borderId="13" xfId="1" applyFont="1" applyBorder="1">
      <alignment vertical="center"/>
    </xf>
    <xf numFmtId="0" fontId="28" fillId="0" borderId="15" xfId="0" applyFont="1" applyBorder="1">
      <alignment vertical="center"/>
    </xf>
    <xf numFmtId="0" fontId="28" fillId="0" borderId="1" xfId="0" applyFont="1" applyBorder="1" applyAlignment="1">
      <alignment vertical="center" wrapText="1"/>
    </xf>
    <xf numFmtId="0" fontId="28" fillId="0" borderId="15" xfId="0" applyFont="1" applyBorder="1" applyAlignment="1">
      <alignment vertical="center" wrapText="1"/>
    </xf>
    <xf numFmtId="38" fontId="29" fillId="0" borderId="8" xfId="1" applyFont="1" applyBorder="1">
      <alignment vertical="center"/>
    </xf>
    <xf numFmtId="38" fontId="31" fillId="0" borderId="1" xfId="0" applyNumberFormat="1" applyFont="1" applyBorder="1">
      <alignment vertical="center"/>
    </xf>
    <xf numFmtId="0" fontId="31" fillId="0" borderId="1" xfId="0" applyFont="1" applyBorder="1">
      <alignment vertical="center"/>
    </xf>
    <xf numFmtId="38" fontId="31" fillId="0" borderId="13" xfId="1" applyFont="1" applyBorder="1">
      <alignment vertical="center"/>
    </xf>
    <xf numFmtId="0" fontId="31" fillId="0" borderId="15" xfId="0" applyFont="1" applyBorder="1">
      <alignment vertical="center"/>
    </xf>
    <xf numFmtId="38" fontId="31" fillId="0" borderId="1" xfId="0" applyNumberFormat="1" applyFont="1" applyBorder="1" applyAlignment="1">
      <alignment vertical="center" wrapText="1"/>
    </xf>
    <xf numFmtId="0" fontId="31" fillId="0" borderId="1" xfId="0" applyFont="1" applyBorder="1" applyAlignment="1">
      <alignment vertical="center" wrapText="1"/>
    </xf>
    <xf numFmtId="0" fontId="31" fillId="0" borderId="15" xfId="0" applyFont="1" applyBorder="1" applyAlignment="1">
      <alignment vertical="center" wrapText="1"/>
    </xf>
    <xf numFmtId="38" fontId="32" fillId="0" borderId="8" xfId="1" applyFont="1" applyBorder="1">
      <alignment vertical="center"/>
    </xf>
    <xf numFmtId="38" fontId="5" fillId="0" borderId="0" xfId="1" applyFont="1" applyBorder="1" applyAlignment="1">
      <alignment horizontal="right" vertical="center"/>
    </xf>
    <xf numFmtId="0" fontId="7" fillId="0" borderId="1" xfId="0" applyFont="1" applyBorder="1" applyAlignment="1">
      <alignment horizontal="center" vertical="center"/>
    </xf>
    <xf numFmtId="0" fontId="13" fillId="0" borderId="65" xfId="0" applyFont="1" applyBorder="1" applyAlignment="1">
      <alignment horizontal="center" vertical="center"/>
    </xf>
    <xf numFmtId="38" fontId="13" fillId="0" borderId="73" xfId="1" applyFont="1" applyBorder="1" applyAlignment="1">
      <alignment horizontal="center" vertical="center"/>
    </xf>
    <xf numFmtId="0" fontId="17" fillId="0" borderId="65" xfId="0" applyFont="1" applyBorder="1" applyAlignment="1">
      <alignment horizontal="center" vertical="center"/>
    </xf>
    <xf numFmtId="38" fontId="17" fillId="0" borderId="73" xfId="1" applyFont="1" applyBorder="1" applyAlignment="1">
      <alignment horizontal="center" vertical="center"/>
    </xf>
    <xf numFmtId="38" fontId="14" fillId="0" borderId="0" xfId="1" applyFont="1" applyBorder="1">
      <alignment vertical="center"/>
    </xf>
    <xf numFmtId="38" fontId="29" fillId="0" borderId="10" xfId="1" applyFont="1" applyBorder="1">
      <alignment vertical="center"/>
    </xf>
    <xf numFmtId="0" fontId="13" fillId="0" borderId="11" xfId="0" applyFont="1" applyBorder="1" applyAlignment="1">
      <alignment horizontal="center" vertical="center"/>
    </xf>
    <xf numFmtId="0" fontId="17" fillId="0" borderId="11" xfId="0" applyFont="1" applyBorder="1" applyAlignment="1">
      <alignment horizontal="center" vertical="center"/>
    </xf>
    <xf numFmtId="0" fontId="7" fillId="0" borderId="98" xfId="0" applyFont="1" applyBorder="1" applyAlignment="1">
      <alignment vertical="center"/>
    </xf>
    <xf numFmtId="0" fontId="9" fillId="0" borderId="98" xfId="0" applyFont="1" applyBorder="1" applyAlignment="1">
      <alignment vertical="center"/>
    </xf>
    <xf numFmtId="0" fontId="19" fillId="0" borderId="34" xfId="0" applyFont="1" applyBorder="1" applyAlignment="1">
      <alignment vertical="center" wrapText="1"/>
    </xf>
    <xf numFmtId="177" fontId="6" fillId="0" borderId="0" xfId="1" applyNumberFormat="1" applyFont="1" applyAlignment="1">
      <alignment horizontal="center" vertical="center" shrinkToFit="1"/>
    </xf>
    <xf numFmtId="178" fontId="5" fillId="0" borderId="46" xfId="1" applyNumberFormat="1" applyFont="1" applyBorder="1" applyAlignment="1">
      <alignment horizontal="center" vertical="center"/>
    </xf>
    <xf numFmtId="178" fontId="5" fillId="0" borderId="50" xfId="1" applyNumberFormat="1" applyFont="1" applyBorder="1" applyAlignment="1">
      <alignment horizontal="center" vertical="center"/>
    </xf>
    <xf numFmtId="179" fontId="5" fillId="0" borderId="48" xfId="1" applyNumberFormat="1" applyFont="1" applyBorder="1" applyAlignment="1">
      <alignment horizontal="center" vertical="center" wrapText="1"/>
    </xf>
    <xf numFmtId="179" fontId="5" fillId="0" borderId="52" xfId="1" applyNumberFormat="1" applyFont="1" applyBorder="1" applyAlignment="1">
      <alignment horizontal="center" vertical="center" wrapText="1"/>
    </xf>
    <xf numFmtId="38" fontId="5" fillId="0" borderId="0" xfId="1" applyFont="1" applyBorder="1" applyAlignment="1">
      <alignment horizontal="right" vertical="center"/>
    </xf>
    <xf numFmtId="0" fontId="33" fillId="0" borderId="0" xfId="0" applyFont="1" applyAlignment="1">
      <alignment horizontal="left"/>
    </xf>
    <xf numFmtId="0" fontId="17" fillId="0" borderId="0" xfId="0" applyFont="1" applyAlignment="1">
      <alignment horizontal="left"/>
    </xf>
    <xf numFmtId="0" fontId="17" fillId="0" borderId="80" xfId="0" applyFont="1" applyBorder="1" applyAlignment="1">
      <alignment horizontal="left"/>
    </xf>
    <xf numFmtId="176" fontId="5" fillId="0" borderId="46" xfId="1" applyNumberFormat="1" applyFont="1" applyBorder="1" applyAlignment="1">
      <alignment horizontal="center" vertical="center" wrapText="1"/>
    </xf>
    <xf numFmtId="176" fontId="5" fillId="0" borderId="50" xfId="1" applyNumberFormat="1" applyFont="1" applyBorder="1" applyAlignment="1">
      <alignment horizontal="center" vertical="center" wrapText="1"/>
    </xf>
    <xf numFmtId="0" fontId="5" fillId="0" borderId="45"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50"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21"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13" fillId="0" borderId="18" xfId="0" applyFont="1" applyBorder="1" applyAlignment="1">
      <alignment horizontal="left" vertical="center" indent="4"/>
    </xf>
    <xf numFmtId="0" fontId="13" fillId="0" borderId="19" xfId="0" applyFont="1" applyBorder="1" applyAlignment="1">
      <alignment horizontal="left" vertical="center" indent="4"/>
    </xf>
    <xf numFmtId="0" fontId="13" fillId="0" borderId="20" xfId="0" applyFont="1" applyBorder="1" applyAlignment="1">
      <alignment horizontal="left" vertical="center" indent="4"/>
    </xf>
    <xf numFmtId="0" fontId="13" fillId="0" borderId="16" xfId="0" applyFont="1" applyBorder="1" applyAlignment="1">
      <alignment horizontal="left" vertical="center" indent="4"/>
    </xf>
    <xf numFmtId="0" fontId="13" fillId="0" borderId="17" xfId="0" applyFont="1" applyBorder="1" applyAlignment="1">
      <alignment horizontal="left" vertical="center" indent="4"/>
    </xf>
    <xf numFmtId="0" fontId="13" fillId="0" borderId="17" xfId="0" applyFont="1" applyBorder="1" applyAlignment="1">
      <alignment horizontal="center" vertical="center"/>
    </xf>
    <xf numFmtId="0" fontId="13" fillId="0" borderId="17" xfId="0" applyFont="1" applyBorder="1" applyAlignment="1">
      <alignment horizontal="left" vertical="center" indent="1"/>
    </xf>
    <xf numFmtId="0" fontId="13" fillId="0" borderId="0" xfId="0" applyFont="1" applyBorder="1" applyAlignment="1">
      <alignment horizontal="left" vertical="center" indent="1"/>
    </xf>
    <xf numFmtId="0" fontId="16" fillId="0" borderId="2" xfId="0" applyFont="1" applyBorder="1" applyAlignment="1">
      <alignment vertical="center" wrapText="1"/>
    </xf>
    <xf numFmtId="0" fontId="16" fillId="0" borderId="3" xfId="0" applyFont="1" applyBorder="1" applyAlignment="1">
      <alignment vertical="center" wrapText="1"/>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right" vertical="center" indent="2"/>
    </xf>
    <xf numFmtId="0" fontId="13" fillId="0" borderId="1" xfId="0" applyFont="1" applyBorder="1" applyAlignment="1">
      <alignment horizontal="left" vertical="center"/>
    </xf>
    <xf numFmtId="0" fontId="13" fillId="0" borderId="0" xfId="0" applyFont="1" applyAlignment="1">
      <alignment horizontal="left" vertical="center" indent="4"/>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6" fontId="27" fillId="0" borderId="1" xfId="1" applyNumberFormat="1" applyFont="1" applyBorder="1" applyAlignment="1">
      <alignment horizontal="center" vertical="center"/>
    </xf>
    <xf numFmtId="0" fontId="13" fillId="0" borderId="1" xfId="0" applyFont="1" applyBorder="1" applyAlignment="1">
      <alignment horizontal="right" vertical="center" indent="1"/>
    </xf>
    <xf numFmtId="0" fontId="13" fillId="0" borderId="97" xfId="0" applyFont="1" applyBorder="1" applyAlignment="1">
      <alignment horizontal="center" vertical="center"/>
    </xf>
    <xf numFmtId="0" fontId="13"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9" fillId="0" borderId="0" xfId="0" applyFont="1" applyAlignment="1">
      <alignment horizontal="center" vertical="center"/>
    </xf>
    <xf numFmtId="0" fontId="17" fillId="0" borderId="1" xfId="0" applyFont="1" applyBorder="1" applyAlignment="1">
      <alignment horizontal="left" vertical="center"/>
    </xf>
    <xf numFmtId="187" fontId="30" fillId="0" borderId="1" xfId="0" applyNumberFormat="1" applyFont="1" applyBorder="1" applyAlignment="1">
      <alignment horizontal="center" vertical="center"/>
    </xf>
    <xf numFmtId="0" fontId="17" fillId="0" borderId="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6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indent="1"/>
    </xf>
    <xf numFmtId="0" fontId="17" fillId="0" borderId="0" xfId="0" applyFont="1" applyAlignment="1">
      <alignment horizontal="left" vertical="center"/>
    </xf>
    <xf numFmtId="0" fontId="30" fillId="0" borderId="1" xfId="0" applyFont="1" applyBorder="1" applyAlignment="1">
      <alignment horizontal="center" vertical="center"/>
    </xf>
    <xf numFmtId="0" fontId="17" fillId="0" borderId="18" xfId="0" applyFont="1" applyBorder="1" applyAlignment="1">
      <alignment horizontal="left" vertical="center" indent="4"/>
    </xf>
    <xf numFmtId="0" fontId="17" fillId="0" borderId="19" xfId="0" applyFont="1" applyBorder="1" applyAlignment="1">
      <alignment horizontal="left" vertical="center" indent="4"/>
    </xf>
    <xf numFmtId="0" fontId="17" fillId="0" borderId="20" xfId="0" applyFont="1" applyBorder="1" applyAlignment="1">
      <alignment horizontal="left" vertical="center" indent="4"/>
    </xf>
    <xf numFmtId="0" fontId="17" fillId="0" borderId="16" xfId="0" applyFont="1" applyBorder="1" applyAlignment="1">
      <alignment horizontal="left" vertical="center" indent="4"/>
    </xf>
    <xf numFmtId="0" fontId="17" fillId="0" borderId="17" xfId="0" applyFont="1" applyBorder="1" applyAlignment="1">
      <alignment horizontal="left" vertical="center" indent="4"/>
    </xf>
    <xf numFmtId="0" fontId="17" fillId="0" borderId="17" xfId="0" applyFont="1" applyBorder="1" applyAlignment="1">
      <alignment horizontal="center" vertical="center"/>
    </xf>
    <xf numFmtId="0" fontId="17" fillId="0" borderId="17" xfId="0" applyFont="1" applyBorder="1" applyAlignment="1">
      <alignment horizontal="left" vertical="center" indent="1"/>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20" fillId="0" borderId="2" xfId="0" applyFont="1" applyBorder="1" applyAlignment="1">
      <alignment vertical="center" wrapText="1"/>
    </xf>
    <xf numFmtId="0" fontId="20" fillId="0" borderId="3" xfId="0" applyFont="1" applyBorder="1" applyAlignment="1">
      <alignment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4" fillId="0" borderId="78" xfId="0" applyFont="1" applyBorder="1" applyAlignment="1">
      <alignment horizontal="center" vertical="center"/>
    </xf>
    <xf numFmtId="0" fontId="24" fillId="0" borderId="74" xfId="0" applyFont="1" applyBorder="1" applyAlignment="1">
      <alignment horizontal="center" vertical="center"/>
    </xf>
    <xf numFmtId="0" fontId="24" fillId="0" borderId="63" xfId="0" applyFont="1" applyBorder="1" applyAlignment="1">
      <alignment horizontal="center" vertical="center"/>
    </xf>
    <xf numFmtId="0" fontId="24" fillId="0" borderId="67"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69" xfId="0" applyFont="1" applyBorder="1" applyAlignment="1">
      <alignment horizontal="center" vertical="center"/>
    </xf>
    <xf numFmtId="0" fontId="2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61" xfId="0" applyFont="1" applyBorder="1" applyAlignment="1">
      <alignment horizontal="center" vertical="center"/>
    </xf>
    <xf numFmtId="0" fontId="7" fillId="0" borderId="2" xfId="0" applyFont="1" applyBorder="1" applyAlignment="1">
      <alignment horizontal="center" vertical="center"/>
    </xf>
    <xf numFmtId="0" fontId="7" fillId="0" borderId="82"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69" xfId="0" applyFont="1" applyBorder="1" applyAlignment="1">
      <alignment horizontal="center" vertical="center"/>
    </xf>
    <xf numFmtId="0" fontId="24" fillId="0" borderId="71" xfId="0" applyFont="1" applyBorder="1" applyAlignment="1">
      <alignment horizontal="center" vertical="center"/>
    </xf>
    <xf numFmtId="0" fontId="24" fillId="0" borderId="65" xfId="0" applyFont="1" applyBorder="1" applyAlignment="1">
      <alignment horizontal="center" vertical="center"/>
    </xf>
    <xf numFmtId="0" fontId="24" fillId="0" borderId="73" xfId="0" applyFont="1" applyBorder="1" applyAlignment="1">
      <alignment horizontal="center" vertical="center"/>
    </xf>
    <xf numFmtId="0" fontId="24" fillId="0" borderId="93" xfId="0" applyFont="1" applyBorder="1" applyAlignment="1">
      <alignment horizontal="left" vertical="top"/>
    </xf>
    <xf numFmtId="0" fontId="24" fillId="0" borderId="94" xfId="0" applyFont="1" applyBorder="1" applyAlignment="1">
      <alignment horizontal="left" vertical="top"/>
    </xf>
    <xf numFmtId="0" fontId="24" fillId="0" borderId="95" xfId="0" applyFont="1" applyBorder="1" applyAlignment="1">
      <alignment horizontal="left" vertical="top"/>
    </xf>
    <xf numFmtId="0" fontId="24" fillId="0" borderId="83" xfId="0" applyFont="1" applyBorder="1" applyAlignment="1">
      <alignment horizontal="left" vertical="top"/>
    </xf>
    <xf numFmtId="0" fontId="24" fillId="0" borderId="0" xfId="0" applyFont="1" applyBorder="1" applyAlignment="1">
      <alignment horizontal="left" vertical="top"/>
    </xf>
    <xf numFmtId="0" fontId="24" fillId="0" borderId="75" xfId="0" applyFont="1" applyBorder="1" applyAlignment="1">
      <alignment horizontal="left" vertical="top"/>
    </xf>
    <xf numFmtId="0" fontId="24" fillId="0" borderId="84" xfId="0" applyFont="1" applyBorder="1" applyAlignment="1">
      <alignment horizontal="left" vertical="top"/>
    </xf>
    <xf numFmtId="0" fontId="24" fillId="0" borderId="80" xfId="0" applyFont="1" applyBorder="1" applyAlignment="1">
      <alignment horizontal="left" vertical="top"/>
    </xf>
    <xf numFmtId="0" fontId="24" fillId="0" borderId="81" xfId="0" applyFont="1" applyBorder="1" applyAlignment="1">
      <alignment horizontal="left" vertical="top"/>
    </xf>
    <xf numFmtId="0" fontId="24" fillId="0" borderId="96" xfId="0" applyFont="1" applyBorder="1" applyAlignment="1">
      <alignment horizontal="center" vertical="center"/>
    </xf>
    <xf numFmtId="0" fontId="24" fillId="0" borderId="94" xfId="0" applyFont="1" applyBorder="1" applyAlignment="1">
      <alignment horizontal="center" vertical="center"/>
    </xf>
    <xf numFmtId="0" fontId="24" fillId="0" borderId="95" xfId="0" applyFont="1" applyBorder="1" applyAlignment="1">
      <alignment horizontal="center" vertical="center"/>
    </xf>
    <xf numFmtId="0" fontId="24" fillId="0" borderId="68" xfId="0" applyFont="1" applyBorder="1" applyAlignment="1">
      <alignment horizontal="center" vertical="center"/>
    </xf>
    <xf numFmtId="0" fontId="24" fillId="0" borderId="0" xfId="0" applyFont="1" applyBorder="1" applyAlignment="1">
      <alignment horizontal="center" vertical="center"/>
    </xf>
    <xf numFmtId="0" fontId="24" fillId="0" borderId="75" xfId="0" applyFont="1" applyBorder="1" applyAlignment="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5" fillId="0" borderId="0" xfId="0" applyFont="1" applyAlignment="1">
      <alignment horizontal="center" vertical="center"/>
    </xf>
    <xf numFmtId="0" fontId="26" fillId="0" borderId="0"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24" fillId="0" borderId="83" xfId="0" applyFont="1" applyBorder="1" applyAlignment="1">
      <alignment horizontal="center" vertical="center"/>
    </xf>
    <xf numFmtId="0" fontId="24" fillId="0" borderId="89" xfId="0" applyFont="1" applyBorder="1" applyAlignment="1">
      <alignment horizontal="center"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44" xfId="0" applyFont="1" applyFill="1" applyBorder="1" applyAlignment="1">
      <alignment vertical="center"/>
    </xf>
    <xf numFmtId="0" fontId="19" fillId="0" borderId="0" xfId="0" applyFont="1" applyFill="1" applyBorder="1" applyAlignment="1">
      <alignment vertical="center"/>
    </xf>
    <xf numFmtId="0" fontId="19" fillId="0" borderId="0" xfId="0" applyFont="1" applyAlignment="1">
      <alignment vertical="center"/>
    </xf>
    <xf numFmtId="0" fontId="19" fillId="0" borderId="44" xfId="0" applyFont="1" applyBorder="1" applyAlignment="1">
      <alignment horizontal="left" vertical="center"/>
    </xf>
    <xf numFmtId="0" fontId="19" fillId="0" borderId="0" xfId="0" applyFont="1" applyAlignment="1">
      <alignment horizontal="left" vertical="center"/>
    </xf>
    <xf numFmtId="0" fontId="19" fillId="0" borderId="28" xfId="0" applyFont="1" applyBorder="1" applyAlignment="1">
      <alignment horizontal="center"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9" fillId="0" borderId="4"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440951</xdr:colOff>
      <xdr:row>152</xdr:row>
      <xdr:rowOff>9525</xdr:rowOff>
    </xdr:from>
    <xdr:to>
      <xdr:col>6</xdr:col>
      <xdr:colOff>1012451</xdr:colOff>
      <xdr:row>154</xdr:row>
      <xdr:rowOff>16809</xdr:rowOff>
    </xdr:to>
    <xdr:sp macro="" textlink="">
      <xdr:nvSpPr>
        <xdr:cNvPr id="2" name="上矢印 1"/>
        <xdr:cNvSpPr/>
      </xdr:nvSpPr>
      <xdr:spPr>
        <a:xfrm>
          <a:off x="7699001" y="57616725"/>
          <a:ext cx="571500" cy="807384"/>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114299</xdr:colOff>
      <xdr:row>154</xdr:row>
      <xdr:rowOff>74519</xdr:rowOff>
    </xdr:from>
    <xdr:to>
      <xdr:col>6</xdr:col>
      <xdr:colOff>1181100</xdr:colOff>
      <xdr:row>159</xdr:row>
      <xdr:rowOff>104775</xdr:rowOff>
    </xdr:to>
    <xdr:sp macro="" textlink="">
      <xdr:nvSpPr>
        <xdr:cNvPr id="3" name="テキスト ボックス 2"/>
        <xdr:cNvSpPr txBox="1"/>
      </xdr:nvSpPr>
      <xdr:spPr>
        <a:xfrm>
          <a:off x="7372349" y="58481819"/>
          <a:ext cx="1066801" cy="12875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b="1">
              <a:solidFill>
                <a:srgbClr val="FF0000"/>
              </a:solidFill>
            </a:rPr>
            <a:t>落札した               入札記載                    金額</a:t>
          </a:r>
          <a:r>
            <a:rPr kumimoji="1" lang="en-US" altLang="ja-JP" sz="1400" b="1">
              <a:solidFill>
                <a:srgbClr val="FF0000"/>
              </a:solidFill>
            </a:rPr>
            <a:t>【A】</a:t>
          </a:r>
          <a:endParaRPr kumimoji="1" lang="ja-JP" altLang="en-US" sz="1400" b="1">
            <a:solidFill>
              <a:srgbClr val="FF0000"/>
            </a:solidFill>
          </a:endParaRPr>
        </a:p>
      </xdr:txBody>
    </xdr:sp>
    <xdr:clientData/>
  </xdr:twoCellAnchor>
  <xdr:twoCellAnchor>
    <xdr:from>
      <xdr:col>7</xdr:col>
      <xdr:colOff>361950</xdr:colOff>
      <xdr:row>152</xdr:row>
      <xdr:rowOff>19050</xdr:rowOff>
    </xdr:from>
    <xdr:to>
      <xdr:col>7</xdr:col>
      <xdr:colOff>933450</xdr:colOff>
      <xdr:row>154</xdr:row>
      <xdr:rowOff>26334</xdr:rowOff>
    </xdr:to>
    <xdr:sp macro="" textlink="">
      <xdr:nvSpPr>
        <xdr:cNvPr id="4" name="上矢印 3"/>
        <xdr:cNvSpPr/>
      </xdr:nvSpPr>
      <xdr:spPr>
        <a:xfrm>
          <a:off x="8896350" y="57626250"/>
          <a:ext cx="571500" cy="807384"/>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123825</xdr:colOff>
      <xdr:row>154</xdr:row>
      <xdr:rowOff>85725</xdr:rowOff>
    </xdr:from>
    <xdr:to>
      <xdr:col>7</xdr:col>
      <xdr:colOff>1190626</xdr:colOff>
      <xdr:row>159</xdr:row>
      <xdr:rowOff>115981</xdr:rowOff>
    </xdr:to>
    <xdr:sp macro="" textlink="">
      <xdr:nvSpPr>
        <xdr:cNvPr id="5" name="テキスト ボックス 4"/>
        <xdr:cNvSpPr txBox="1"/>
      </xdr:nvSpPr>
      <xdr:spPr>
        <a:xfrm>
          <a:off x="8658225" y="58493025"/>
          <a:ext cx="1066801" cy="12875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b="1">
              <a:solidFill>
                <a:srgbClr val="FF0000"/>
              </a:solidFill>
            </a:rPr>
            <a:t>参考</a:t>
          </a:r>
          <a:r>
            <a:rPr kumimoji="1" lang="en-US" altLang="ja-JP" sz="1400" b="1">
              <a:solidFill>
                <a:srgbClr val="FF0000"/>
              </a:solidFill>
            </a:rPr>
            <a:t>:</a:t>
          </a:r>
          <a:r>
            <a:rPr kumimoji="1" lang="ja-JP" altLang="en-US" sz="1400" b="1">
              <a:solidFill>
                <a:srgbClr val="FF0000"/>
              </a:solidFill>
            </a:rPr>
            <a:t>契約単価総額（</a:t>
          </a:r>
          <a:r>
            <a:rPr kumimoji="1" lang="en-US" altLang="ja-JP" sz="1400" b="1">
              <a:solidFill>
                <a:srgbClr val="FF0000"/>
              </a:solidFill>
            </a:rPr>
            <a:t>※</a:t>
          </a:r>
          <a:r>
            <a:rPr kumimoji="1" lang="ja-JP" altLang="en-US" sz="1400" b="1">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180976</xdr:colOff>
      <xdr:row>17</xdr:row>
      <xdr:rowOff>1</xdr:rowOff>
    </xdr:from>
    <xdr:to>
      <xdr:col>12</xdr:col>
      <xdr:colOff>206375</xdr:colOff>
      <xdr:row>20</xdr:row>
      <xdr:rowOff>1</xdr:rowOff>
    </xdr:to>
    <xdr:sp macro="" textlink="">
      <xdr:nvSpPr>
        <xdr:cNvPr id="2" name="正方形/長方形 1"/>
        <xdr:cNvSpPr/>
      </xdr:nvSpPr>
      <xdr:spPr>
        <a:xfrm>
          <a:off x="7340601" y="3984626"/>
          <a:ext cx="850899" cy="79375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17</xdr:row>
      <xdr:rowOff>1</xdr:rowOff>
    </xdr:from>
    <xdr:to>
      <xdr:col>13</xdr:col>
      <xdr:colOff>123825</xdr:colOff>
      <xdr:row>18</xdr:row>
      <xdr:rowOff>57151</xdr:rowOff>
    </xdr:to>
    <xdr:sp macro="" textlink="">
      <xdr:nvSpPr>
        <xdr:cNvPr id="3" name="テキスト ボックス 2"/>
        <xdr:cNvSpPr txBox="1"/>
      </xdr:nvSpPr>
      <xdr:spPr>
        <a:xfrm>
          <a:off x="6791325" y="4276726"/>
          <a:ext cx="1409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現場代理人</a:t>
          </a:r>
        </a:p>
      </xdr:txBody>
    </xdr:sp>
    <xdr:clientData/>
  </xdr:twoCellAnchor>
  <xdr:twoCellAnchor>
    <xdr:from>
      <xdr:col>11</xdr:col>
      <xdr:colOff>66675</xdr:colOff>
      <xdr:row>16</xdr:row>
      <xdr:rowOff>47626</xdr:rowOff>
    </xdr:from>
    <xdr:to>
      <xdr:col>12</xdr:col>
      <xdr:colOff>638175</xdr:colOff>
      <xdr:row>17</xdr:row>
      <xdr:rowOff>85725</xdr:rowOff>
    </xdr:to>
    <xdr:sp macro="" textlink="">
      <xdr:nvSpPr>
        <xdr:cNvPr id="4" name="テキスト ボックス 3"/>
        <xdr:cNvSpPr txBox="1"/>
      </xdr:nvSpPr>
      <xdr:spPr>
        <a:xfrm>
          <a:off x="6724650" y="4076701"/>
          <a:ext cx="12192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明朝" panose="02020609040205080304" pitchFamily="17" charset="-128"/>
              <a:ea typeface="ＭＳ 明朝" panose="02020609040205080304" pitchFamily="17" charset="-128"/>
            </a:rPr>
            <a:t>受託者受領印又は署名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1257301</xdr:colOff>
      <xdr:row>37</xdr:row>
      <xdr:rowOff>79376</xdr:rowOff>
    </xdr:from>
    <xdr:to>
      <xdr:col>1</xdr:col>
      <xdr:colOff>1828801</xdr:colOff>
      <xdr:row>37</xdr:row>
      <xdr:rowOff>222250</xdr:rowOff>
    </xdr:to>
    <xdr:sp macro="" textlink="">
      <xdr:nvSpPr>
        <xdr:cNvPr id="2" name="正方形/長方形 1"/>
        <xdr:cNvSpPr/>
      </xdr:nvSpPr>
      <xdr:spPr>
        <a:xfrm>
          <a:off x="1574801" y="13446126"/>
          <a:ext cx="571500" cy="142874"/>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166"/>
  <sheetViews>
    <sheetView view="pageBreakPreview" zoomScaleNormal="40" zoomScaleSheetLayoutView="100" workbookViewId="0">
      <pane ySplit="4" topLeftCell="A5" activePane="bottomLeft" state="frozen"/>
      <selection activeCell="D136" sqref="D136"/>
      <selection pane="bottomLeft" activeCell="D165" sqref="D165:D166"/>
    </sheetView>
  </sheetViews>
  <sheetFormatPr defaultRowHeight="16.5" x14ac:dyDescent="0.4"/>
  <cols>
    <col min="1" max="1" width="1.25" style="8" customWidth="1"/>
    <col min="2" max="2" width="11.625" style="1" customWidth="1"/>
    <col min="3" max="3" width="15.625" style="1" customWidth="1"/>
    <col min="4" max="4" width="29.5" style="2" customWidth="1"/>
    <col min="5" max="5" width="32" style="2" customWidth="1"/>
    <col min="6" max="6" width="5.25" style="3" bestFit="1" customWidth="1"/>
    <col min="7" max="8" width="16.75" style="72" customWidth="1"/>
    <col min="9" max="9" width="10.875" style="73" customWidth="1"/>
    <col min="10" max="10" width="9.125" style="6" customWidth="1"/>
    <col min="11" max="11" width="12.625" style="1" customWidth="1"/>
    <col min="12" max="12" width="12.625" style="7" customWidth="1"/>
    <col min="13" max="19" width="12.625" style="8" customWidth="1"/>
    <col min="20" max="16384" width="9" style="8"/>
  </cols>
  <sheetData>
    <row r="1" spans="2:15" ht="18.75" customHeight="1" x14ac:dyDescent="0.4">
      <c r="B1" s="226" t="s">
        <v>346</v>
      </c>
      <c r="C1" s="227"/>
      <c r="D1" s="227"/>
      <c r="E1" s="227"/>
    </row>
    <row r="2" spans="2:15" ht="17.25" customHeight="1" thickBot="1" x14ac:dyDescent="0.45">
      <c r="B2" s="228"/>
      <c r="C2" s="228"/>
      <c r="D2" s="228"/>
      <c r="E2" s="228"/>
      <c r="G2" s="4"/>
      <c r="H2" s="4"/>
      <c r="I2" s="5"/>
    </row>
    <row r="3" spans="2:15" ht="13.5" customHeight="1" x14ac:dyDescent="0.4">
      <c r="B3" s="231" t="s">
        <v>16</v>
      </c>
      <c r="C3" s="233" t="s">
        <v>109</v>
      </c>
      <c r="D3" s="9" t="s">
        <v>110</v>
      </c>
      <c r="E3" s="233" t="s">
        <v>111</v>
      </c>
      <c r="F3" s="233" t="s">
        <v>17</v>
      </c>
      <c r="G3" s="229" t="s">
        <v>112</v>
      </c>
      <c r="H3" s="229" t="s">
        <v>113</v>
      </c>
      <c r="I3" s="221" t="s">
        <v>114</v>
      </c>
      <c r="J3" s="223" t="s">
        <v>115</v>
      </c>
      <c r="K3" s="10"/>
      <c r="L3" s="11"/>
      <c r="M3" s="10"/>
    </row>
    <row r="4" spans="2:15" ht="24.95" customHeight="1" thickBot="1" x14ac:dyDescent="0.45">
      <c r="B4" s="232"/>
      <c r="C4" s="234"/>
      <c r="D4" s="12" t="s">
        <v>116</v>
      </c>
      <c r="E4" s="234"/>
      <c r="F4" s="234"/>
      <c r="G4" s="230"/>
      <c r="H4" s="230"/>
      <c r="I4" s="222"/>
      <c r="J4" s="224"/>
      <c r="K4" s="10"/>
      <c r="L4" s="11"/>
      <c r="M4" s="13"/>
    </row>
    <row r="5" spans="2:15" ht="32.1" customHeight="1" x14ac:dyDescent="0.4">
      <c r="B5" s="14" t="s">
        <v>117</v>
      </c>
      <c r="C5" s="15" t="s">
        <v>118</v>
      </c>
      <c r="D5" s="16" t="s">
        <v>119</v>
      </c>
      <c r="E5" s="16" t="s">
        <v>120</v>
      </c>
      <c r="F5" s="17" t="s">
        <v>121</v>
      </c>
      <c r="G5" s="18">
        <v>6.8545999999999998E-3</v>
      </c>
      <c r="H5" s="19">
        <f t="shared" ref="H5:H36" si="0">INT(G5*$G$152)</f>
        <v>0</v>
      </c>
      <c r="I5" s="20">
        <v>1</v>
      </c>
      <c r="J5" s="21">
        <v>1</v>
      </c>
      <c r="K5" s="8"/>
      <c r="L5" s="8"/>
      <c r="M5" s="22"/>
      <c r="O5" s="23"/>
    </row>
    <row r="6" spans="2:15" s="33" customFormat="1" ht="32.1" customHeight="1" x14ac:dyDescent="0.4">
      <c r="B6" s="24"/>
      <c r="C6" s="25"/>
      <c r="D6" s="26" t="s">
        <v>122</v>
      </c>
      <c r="E6" s="27" t="s">
        <v>120</v>
      </c>
      <c r="F6" s="28" t="s">
        <v>121</v>
      </c>
      <c r="G6" s="29">
        <v>8.8955000000000006E-3</v>
      </c>
      <c r="H6" s="30">
        <f t="shared" si="0"/>
        <v>0</v>
      </c>
      <c r="I6" s="31">
        <v>1</v>
      </c>
      <c r="J6" s="32">
        <f>SUM(J5+1)</f>
        <v>2</v>
      </c>
      <c r="M6" s="22"/>
    </row>
    <row r="7" spans="2:15" s="33" customFormat="1" ht="32.1" customHeight="1" x14ac:dyDescent="0.4">
      <c r="B7" s="24"/>
      <c r="C7" s="25"/>
      <c r="D7" s="26" t="s">
        <v>123</v>
      </c>
      <c r="E7" s="27" t="s">
        <v>120</v>
      </c>
      <c r="F7" s="28" t="s">
        <v>121</v>
      </c>
      <c r="G7" s="29">
        <v>1.1285999999999999E-2</v>
      </c>
      <c r="H7" s="30">
        <f t="shared" si="0"/>
        <v>0</v>
      </c>
      <c r="I7" s="31">
        <v>1</v>
      </c>
      <c r="J7" s="32">
        <f t="shared" ref="J7:J70" si="1">SUM(J6+1)</f>
        <v>3</v>
      </c>
      <c r="M7" s="22"/>
    </row>
    <row r="8" spans="2:15" ht="32.1" customHeight="1" x14ac:dyDescent="0.4">
      <c r="B8" s="24"/>
      <c r="C8" s="25"/>
      <c r="D8" s="26" t="s">
        <v>124</v>
      </c>
      <c r="E8" s="27" t="s">
        <v>120</v>
      </c>
      <c r="F8" s="28" t="s">
        <v>121</v>
      </c>
      <c r="G8" s="29">
        <v>1.3327E-2</v>
      </c>
      <c r="H8" s="30">
        <f t="shared" si="0"/>
        <v>0</v>
      </c>
      <c r="I8" s="31">
        <v>1</v>
      </c>
      <c r="J8" s="32">
        <f t="shared" si="1"/>
        <v>4</v>
      </c>
      <c r="K8" s="8"/>
      <c r="L8" s="8"/>
      <c r="M8" s="34"/>
    </row>
    <row r="9" spans="2:15" s="33" customFormat="1" ht="32.1" customHeight="1" x14ac:dyDescent="0.4">
      <c r="B9" s="24"/>
      <c r="C9" s="25"/>
      <c r="D9" s="26" t="s">
        <v>125</v>
      </c>
      <c r="E9" s="27" t="s">
        <v>120</v>
      </c>
      <c r="F9" s="28" t="s">
        <v>121</v>
      </c>
      <c r="G9" s="29">
        <v>1.5717399999999999E-2</v>
      </c>
      <c r="H9" s="30">
        <f t="shared" si="0"/>
        <v>0</v>
      </c>
      <c r="I9" s="31">
        <v>1</v>
      </c>
      <c r="J9" s="32">
        <f t="shared" si="1"/>
        <v>5</v>
      </c>
      <c r="M9" s="34"/>
    </row>
    <row r="10" spans="2:15" s="33" customFormat="1" ht="32.1" customHeight="1" x14ac:dyDescent="0.4">
      <c r="B10" s="24"/>
      <c r="C10" s="25"/>
      <c r="D10" s="26" t="s">
        <v>126</v>
      </c>
      <c r="E10" s="27" t="s">
        <v>120</v>
      </c>
      <c r="F10" s="28" t="s">
        <v>121</v>
      </c>
      <c r="G10" s="29">
        <v>1.7758300000000001E-2</v>
      </c>
      <c r="H10" s="30">
        <f t="shared" si="0"/>
        <v>0</v>
      </c>
      <c r="I10" s="31">
        <v>1</v>
      </c>
      <c r="J10" s="32">
        <f t="shared" si="1"/>
        <v>6</v>
      </c>
      <c r="M10" s="34"/>
    </row>
    <row r="11" spans="2:15" s="33" customFormat="1" ht="32.1" customHeight="1" x14ac:dyDescent="0.4">
      <c r="B11" s="24"/>
      <c r="C11" s="25"/>
      <c r="D11" s="26" t="s">
        <v>127</v>
      </c>
      <c r="E11" s="27" t="s">
        <v>120</v>
      </c>
      <c r="F11" s="28" t="s">
        <v>121</v>
      </c>
      <c r="G11" s="29">
        <v>1.9799199999999999E-2</v>
      </c>
      <c r="H11" s="30">
        <f t="shared" si="0"/>
        <v>0</v>
      </c>
      <c r="I11" s="31">
        <v>1</v>
      </c>
      <c r="J11" s="32">
        <f t="shared" si="1"/>
        <v>7</v>
      </c>
      <c r="M11" s="34"/>
    </row>
    <row r="12" spans="2:15" s="33" customFormat="1" ht="32.1" customHeight="1" x14ac:dyDescent="0.4">
      <c r="B12" s="24"/>
      <c r="C12" s="25"/>
      <c r="D12" s="26" t="s">
        <v>128</v>
      </c>
      <c r="E12" s="27" t="s">
        <v>120</v>
      </c>
      <c r="F12" s="28" t="s">
        <v>121</v>
      </c>
      <c r="G12" s="29">
        <v>2.1840100000000001E-2</v>
      </c>
      <c r="H12" s="30">
        <f t="shared" si="0"/>
        <v>0</v>
      </c>
      <c r="I12" s="31">
        <v>1</v>
      </c>
      <c r="J12" s="32">
        <f t="shared" si="1"/>
        <v>8</v>
      </c>
      <c r="M12" s="34"/>
    </row>
    <row r="13" spans="2:15" s="33" customFormat="1" ht="32.1" customHeight="1" x14ac:dyDescent="0.4">
      <c r="B13" s="24"/>
      <c r="C13" s="25"/>
      <c r="D13" s="26" t="s">
        <v>129</v>
      </c>
      <c r="E13" s="27" t="s">
        <v>120</v>
      </c>
      <c r="F13" s="28" t="s">
        <v>121</v>
      </c>
      <c r="G13" s="29">
        <v>2.3881099999999999E-2</v>
      </c>
      <c r="H13" s="30">
        <f t="shared" si="0"/>
        <v>0</v>
      </c>
      <c r="I13" s="31">
        <v>1</v>
      </c>
      <c r="J13" s="32">
        <f t="shared" si="1"/>
        <v>9</v>
      </c>
      <c r="M13" s="34"/>
    </row>
    <row r="14" spans="2:15" s="33" customFormat="1" ht="32.1" customHeight="1" x14ac:dyDescent="0.4">
      <c r="B14" s="35"/>
      <c r="C14" s="36"/>
      <c r="D14" s="27" t="s">
        <v>119</v>
      </c>
      <c r="E14" s="27" t="s">
        <v>130</v>
      </c>
      <c r="F14" s="37" t="s">
        <v>121</v>
      </c>
      <c r="G14" s="29">
        <v>7.0531999999999999E-3</v>
      </c>
      <c r="H14" s="30">
        <f t="shared" si="0"/>
        <v>0</v>
      </c>
      <c r="I14" s="31">
        <v>1</v>
      </c>
      <c r="J14" s="32">
        <f t="shared" si="1"/>
        <v>10</v>
      </c>
      <c r="M14" s="34"/>
    </row>
    <row r="15" spans="2:15" s="33" customFormat="1" ht="32.1" customHeight="1" x14ac:dyDescent="0.4">
      <c r="B15" s="24"/>
      <c r="C15" s="25"/>
      <c r="D15" s="26" t="s">
        <v>122</v>
      </c>
      <c r="E15" s="27" t="s">
        <v>130</v>
      </c>
      <c r="F15" s="28" t="s">
        <v>121</v>
      </c>
      <c r="G15" s="29">
        <v>9.0939999999999997E-3</v>
      </c>
      <c r="H15" s="30">
        <f t="shared" si="0"/>
        <v>0</v>
      </c>
      <c r="I15" s="31">
        <v>1</v>
      </c>
      <c r="J15" s="32">
        <f t="shared" si="1"/>
        <v>11</v>
      </c>
      <c r="M15" s="34"/>
    </row>
    <row r="16" spans="2:15" ht="32.1" customHeight="1" x14ac:dyDescent="0.4">
      <c r="B16" s="24"/>
      <c r="C16" s="25"/>
      <c r="D16" s="26" t="s">
        <v>123</v>
      </c>
      <c r="E16" s="27" t="s">
        <v>130</v>
      </c>
      <c r="F16" s="28" t="s">
        <v>121</v>
      </c>
      <c r="G16" s="29">
        <v>1.15195E-2</v>
      </c>
      <c r="H16" s="30">
        <f t="shared" si="0"/>
        <v>0</v>
      </c>
      <c r="I16" s="31">
        <v>1</v>
      </c>
      <c r="J16" s="32">
        <f t="shared" si="1"/>
        <v>12</v>
      </c>
      <c r="K16" s="8"/>
      <c r="L16" s="8"/>
      <c r="M16" s="34"/>
    </row>
    <row r="17" spans="2:15" ht="32.1" customHeight="1" x14ac:dyDescent="0.4">
      <c r="B17" s="24"/>
      <c r="C17" s="25"/>
      <c r="D17" s="26" t="s">
        <v>124</v>
      </c>
      <c r="E17" s="27" t="s">
        <v>130</v>
      </c>
      <c r="F17" s="28" t="s">
        <v>121</v>
      </c>
      <c r="G17" s="29">
        <v>1.35605E-2</v>
      </c>
      <c r="H17" s="30">
        <f t="shared" si="0"/>
        <v>0</v>
      </c>
      <c r="I17" s="31">
        <v>1</v>
      </c>
      <c r="J17" s="32">
        <f t="shared" si="1"/>
        <v>13</v>
      </c>
      <c r="K17" s="8"/>
      <c r="L17" s="8"/>
      <c r="M17" s="34"/>
    </row>
    <row r="18" spans="2:15" ht="32.1" customHeight="1" x14ac:dyDescent="0.4">
      <c r="B18" s="24"/>
      <c r="C18" s="25"/>
      <c r="D18" s="26" t="s">
        <v>125</v>
      </c>
      <c r="E18" s="27" t="s">
        <v>130</v>
      </c>
      <c r="F18" s="28" t="s">
        <v>121</v>
      </c>
      <c r="G18" s="29">
        <v>1.5985900000000001E-2</v>
      </c>
      <c r="H18" s="30">
        <f t="shared" si="0"/>
        <v>0</v>
      </c>
      <c r="I18" s="31">
        <v>1</v>
      </c>
      <c r="J18" s="32">
        <f t="shared" si="1"/>
        <v>14</v>
      </c>
      <c r="K18" s="8"/>
      <c r="L18" s="8"/>
      <c r="M18" s="34"/>
    </row>
    <row r="19" spans="2:15" s="33" customFormat="1" ht="32.1" customHeight="1" x14ac:dyDescent="0.4">
      <c r="B19" s="24"/>
      <c r="C19" s="25"/>
      <c r="D19" s="26" t="s">
        <v>126</v>
      </c>
      <c r="E19" s="27" t="s">
        <v>130</v>
      </c>
      <c r="F19" s="28" t="s">
        <v>121</v>
      </c>
      <c r="G19" s="29">
        <v>1.8026799999999999E-2</v>
      </c>
      <c r="H19" s="30">
        <f t="shared" si="0"/>
        <v>0</v>
      </c>
      <c r="I19" s="31">
        <v>1</v>
      </c>
      <c r="J19" s="32">
        <f t="shared" si="1"/>
        <v>15</v>
      </c>
      <c r="M19" s="38"/>
    </row>
    <row r="20" spans="2:15" s="33" customFormat="1" ht="32.1" customHeight="1" x14ac:dyDescent="0.4">
      <c r="B20" s="24"/>
      <c r="C20" s="25"/>
      <c r="D20" s="26" t="s">
        <v>127</v>
      </c>
      <c r="E20" s="27" t="s">
        <v>130</v>
      </c>
      <c r="F20" s="28" t="s">
        <v>121</v>
      </c>
      <c r="G20" s="29">
        <v>2.0067700000000001E-2</v>
      </c>
      <c r="H20" s="30">
        <f t="shared" si="0"/>
        <v>0</v>
      </c>
      <c r="I20" s="31">
        <v>1</v>
      </c>
      <c r="J20" s="32">
        <f t="shared" si="1"/>
        <v>16</v>
      </c>
      <c r="M20" s="38"/>
    </row>
    <row r="21" spans="2:15" s="33" customFormat="1" ht="32.1" customHeight="1" x14ac:dyDescent="0.4">
      <c r="B21" s="24"/>
      <c r="C21" s="25"/>
      <c r="D21" s="26" t="s">
        <v>128</v>
      </c>
      <c r="E21" s="27" t="s">
        <v>130</v>
      </c>
      <c r="F21" s="28" t="s">
        <v>121</v>
      </c>
      <c r="G21" s="29">
        <v>2.21085E-2</v>
      </c>
      <c r="H21" s="39">
        <f t="shared" si="0"/>
        <v>0</v>
      </c>
      <c r="I21" s="31">
        <v>1</v>
      </c>
      <c r="J21" s="32">
        <f t="shared" si="1"/>
        <v>17</v>
      </c>
      <c r="M21" s="225"/>
      <c r="O21" s="40"/>
    </row>
    <row r="22" spans="2:15" s="33" customFormat="1" ht="32.1" customHeight="1" x14ac:dyDescent="0.4">
      <c r="B22" s="41"/>
      <c r="C22" s="42"/>
      <c r="D22" s="26" t="s">
        <v>129</v>
      </c>
      <c r="E22" s="27" t="s">
        <v>130</v>
      </c>
      <c r="F22" s="28" t="s">
        <v>121</v>
      </c>
      <c r="G22" s="29">
        <v>2.41496E-2</v>
      </c>
      <c r="H22" s="39">
        <f t="shared" si="0"/>
        <v>0</v>
      </c>
      <c r="I22" s="31">
        <v>1</v>
      </c>
      <c r="J22" s="32">
        <f t="shared" si="1"/>
        <v>18</v>
      </c>
      <c r="M22" s="225"/>
    </row>
    <row r="23" spans="2:15" s="33" customFormat="1" ht="32.1" customHeight="1" x14ac:dyDescent="0.4">
      <c r="B23" s="43"/>
      <c r="C23" s="44" t="s">
        <v>131</v>
      </c>
      <c r="D23" s="27" t="s">
        <v>132</v>
      </c>
      <c r="E23" s="27" t="s">
        <v>120</v>
      </c>
      <c r="F23" s="37" t="s">
        <v>121</v>
      </c>
      <c r="G23" s="29">
        <v>8.0570999999999993E-3</v>
      </c>
      <c r="H23" s="39">
        <f t="shared" si="0"/>
        <v>0</v>
      </c>
      <c r="I23" s="31">
        <v>1</v>
      </c>
      <c r="J23" s="32">
        <f t="shared" si="1"/>
        <v>19</v>
      </c>
      <c r="M23" s="38"/>
    </row>
    <row r="24" spans="2:15" s="33" customFormat="1" ht="32.1" customHeight="1" x14ac:dyDescent="0.4">
      <c r="B24" s="41"/>
      <c r="C24" s="42"/>
      <c r="D24" s="26" t="s">
        <v>133</v>
      </c>
      <c r="E24" s="27" t="s">
        <v>120</v>
      </c>
      <c r="F24" s="28" t="s">
        <v>121</v>
      </c>
      <c r="G24" s="29">
        <v>1.01957E-2</v>
      </c>
      <c r="H24" s="39">
        <f t="shared" si="0"/>
        <v>0</v>
      </c>
      <c r="I24" s="31">
        <v>1</v>
      </c>
      <c r="J24" s="32">
        <f t="shared" si="1"/>
        <v>20</v>
      </c>
      <c r="M24" s="225"/>
      <c r="O24" s="40"/>
    </row>
    <row r="25" spans="2:15" s="33" customFormat="1" ht="32.1" customHeight="1" x14ac:dyDescent="0.4">
      <c r="B25" s="41"/>
      <c r="C25" s="42"/>
      <c r="D25" s="26" t="s">
        <v>134</v>
      </c>
      <c r="E25" s="27" t="s">
        <v>120</v>
      </c>
      <c r="F25" s="28" t="s">
        <v>121</v>
      </c>
      <c r="G25" s="29">
        <v>1.2834999999999999E-2</v>
      </c>
      <c r="H25" s="39">
        <f t="shared" si="0"/>
        <v>0</v>
      </c>
      <c r="I25" s="31">
        <v>1</v>
      </c>
      <c r="J25" s="32">
        <f t="shared" si="1"/>
        <v>21</v>
      </c>
      <c r="M25" s="225"/>
    </row>
    <row r="26" spans="2:15" s="33" customFormat="1" ht="32.1" customHeight="1" x14ac:dyDescent="0.4">
      <c r="B26" s="41"/>
      <c r="C26" s="42"/>
      <c r="D26" s="26" t="s">
        <v>135</v>
      </c>
      <c r="E26" s="27" t="s">
        <v>120</v>
      </c>
      <c r="F26" s="28" t="s">
        <v>121</v>
      </c>
      <c r="G26" s="29">
        <v>1.50787E-2</v>
      </c>
      <c r="H26" s="30">
        <f t="shared" si="0"/>
        <v>0</v>
      </c>
      <c r="I26" s="31">
        <v>1</v>
      </c>
      <c r="J26" s="32">
        <f t="shared" si="1"/>
        <v>22</v>
      </c>
      <c r="M26" s="38"/>
    </row>
    <row r="27" spans="2:15" ht="32.1" customHeight="1" x14ac:dyDescent="0.4">
      <c r="B27" s="41"/>
      <c r="C27" s="42"/>
      <c r="D27" s="26" t="s">
        <v>136</v>
      </c>
      <c r="E27" s="27" t="s">
        <v>120</v>
      </c>
      <c r="F27" s="28" t="s">
        <v>121</v>
      </c>
      <c r="G27" s="29">
        <v>1.7719499999999999E-2</v>
      </c>
      <c r="H27" s="30">
        <f t="shared" si="0"/>
        <v>0</v>
      </c>
      <c r="I27" s="31">
        <v>1</v>
      </c>
      <c r="J27" s="32">
        <f t="shared" si="1"/>
        <v>23</v>
      </c>
      <c r="K27" s="8"/>
      <c r="L27" s="8"/>
      <c r="M27" s="38"/>
    </row>
    <row r="28" spans="2:15" ht="32.1" customHeight="1" x14ac:dyDescent="0.4">
      <c r="B28" s="41"/>
      <c r="C28" s="42"/>
      <c r="D28" s="26" t="s">
        <v>137</v>
      </c>
      <c r="E28" s="27" t="s">
        <v>120</v>
      </c>
      <c r="F28" s="28" t="s">
        <v>121</v>
      </c>
      <c r="G28" s="29">
        <v>1.9858000000000001E-2</v>
      </c>
      <c r="H28" s="30">
        <f t="shared" si="0"/>
        <v>0</v>
      </c>
      <c r="I28" s="31">
        <v>1</v>
      </c>
      <c r="J28" s="32">
        <f t="shared" si="1"/>
        <v>24</v>
      </c>
      <c r="K28" s="8"/>
      <c r="L28" s="8"/>
      <c r="M28" s="38"/>
    </row>
    <row r="29" spans="2:15" ht="32.1" customHeight="1" x14ac:dyDescent="0.4">
      <c r="B29" s="41"/>
      <c r="C29" s="42"/>
      <c r="D29" s="26" t="s">
        <v>138</v>
      </c>
      <c r="E29" s="27" t="s">
        <v>120</v>
      </c>
      <c r="F29" s="28" t="s">
        <v>121</v>
      </c>
      <c r="G29" s="29">
        <v>2.2004099999999999E-2</v>
      </c>
      <c r="H29" s="39">
        <f t="shared" si="0"/>
        <v>0</v>
      </c>
      <c r="I29" s="31">
        <v>1</v>
      </c>
      <c r="J29" s="32">
        <f t="shared" si="1"/>
        <v>25</v>
      </c>
      <c r="K29" s="8"/>
      <c r="L29" s="8"/>
      <c r="M29" s="225"/>
      <c r="O29" s="23"/>
    </row>
    <row r="30" spans="2:15" ht="32.1" customHeight="1" x14ac:dyDescent="0.4">
      <c r="B30" s="41"/>
      <c r="C30" s="42"/>
      <c r="D30" s="26" t="s">
        <v>139</v>
      </c>
      <c r="E30" s="27" t="s">
        <v>120</v>
      </c>
      <c r="F30" s="28" t="s">
        <v>121</v>
      </c>
      <c r="G30" s="29">
        <v>2.4247399999999999E-2</v>
      </c>
      <c r="H30" s="39">
        <f t="shared" si="0"/>
        <v>0</v>
      </c>
      <c r="I30" s="31">
        <v>1</v>
      </c>
      <c r="J30" s="32">
        <f t="shared" si="1"/>
        <v>26</v>
      </c>
      <c r="K30" s="8"/>
      <c r="L30" s="8"/>
      <c r="M30" s="225"/>
    </row>
    <row r="31" spans="2:15" ht="32.1" customHeight="1" x14ac:dyDescent="0.4">
      <c r="B31" s="41"/>
      <c r="C31" s="42"/>
      <c r="D31" s="26" t="s">
        <v>140</v>
      </c>
      <c r="E31" s="27" t="s">
        <v>120</v>
      </c>
      <c r="F31" s="28" t="s">
        <v>121</v>
      </c>
      <c r="G31" s="29">
        <v>2.6393300000000001E-2</v>
      </c>
      <c r="H31" s="30">
        <f t="shared" si="0"/>
        <v>0</v>
      </c>
      <c r="I31" s="31">
        <v>1</v>
      </c>
      <c r="J31" s="32">
        <f t="shared" si="1"/>
        <v>27</v>
      </c>
      <c r="K31" s="8"/>
      <c r="L31" s="8"/>
      <c r="M31" s="38"/>
    </row>
    <row r="32" spans="2:15" ht="32.1" customHeight="1" x14ac:dyDescent="0.4">
      <c r="B32" s="43"/>
      <c r="C32" s="44"/>
      <c r="D32" s="27" t="s">
        <v>132</v>
      </c>
      <c r="E32" s="27" t="s">
        <v>130</v>
      </c>
      <c r="F32" s="37" t="s">
        <v>121</v>
      </c>
      <c r="G32" s="29">
        <v>8.3367000000000007E-3</v>
      </c>
      <c r="H32" s="39">
        <f t="shared" si="0"/>
        <v>0</v>
      </c>
      <c r="I32" s="31">
        <v>1</v>
      </c>
      <c r="J32" s="32">
        <f t="shared" si="1"/>
        <v>28</v>
      </c>
      <c r="K32" s="8"/>
      <c r="L32" s="8"/>
      <c r="M32" s="225"/>
      <c r="O32" s="23"/>
    </row>
    <row r="33" spans="2:13" ht="32.1" customHeight="1" x14ac:dyDescent="0.4">
      <c r="B33" s="41"/>
      <c r="C33" s="42"/>
      <c r="D33" s="26" t="s">
        <v>133</v>
      </c>
      <c r="E33" s="27" t="s">
        <v>130</v>
      </c>
      <c r="F33" s="28" t="s">
        <v>121</v>
      </c>
      <c r="G33" s="29">
        <v>1.0475399999999999E-2</v>
      </c>
      <c r="H33" s="39">
        <f t="shared" si="0"/>
        <v>0</v>
      </c>
      <c r="I33" s="31">
        <v>1</v>
      </c>
      <c r="J33" s="32">
        <f t="shared" si="1"/>
        <v>29</v>
      </c>
      <c r="K33" s="8"/>
      <c r="L33" s="8"/>
      <c r="M33" s="225"/>
    </row>
    <row r="34" spans="2:13" ht="32.1" customHeight="1" x14ac:dyDescent="0.4">
      <c r="B34" s="41"/>
      <c r="C34" s="42"/>
      <c r="D34" s="26" t="s">
        <v>134</v>
      </c>
      <c r="E34" s="27" t="s">
        <v>130</v>
      </c>
      <c r="F34" s="28" t="s">
        <v>121</v>
      </c>
      <c r="G34" s="29">
        <v>1.3165E-2</v>
      </c>
      <c r="H34" s="39">
        <f t="shared" si="0"/>
        <v>0</v>
      </c>
      <c r="I34" s="31">
        <v>1</v>
      </c>
      <c r="J34" s="32">
        <f t="shared" si="1"/>
        <v>30</v>
      </c>
      <c r="K34" s="8"/>
      <c r="L34" s="8"/>
      <c r="M34" s="225"/>
    </row>
    <row r="35" spans="2:13" s="33" customFormat="1" ht="32.1" customHeight="1" x14ac:dyDescent="0.4">
      <c r="B35" s="41"/>
      <c r="C35" s="42"/>
      <c r="D35" s="26" t="s">
        <v>135</v>
      </c>
      <c r="E35" s="27" t="s">
        <v>130</v>
      </c>
      <c r="F35" s="28" t="s">
        <v>121</v>
      </c>
      <c r="G35" s="29">
        <v>1.5408699999999999E-2</v>
      </c>
      <c r="H35" s="30">
        <f t="shared" si="0"/>
        <v>0</v>
      </c>
      <c r="I35" s="31">
        <v>1</v>
      </c>
      <c r="J35" s="32">
        <f t="shared" si="1"/>
        <v>31</v>
      </c>
      <c r="M35" s="38"/>
    </row>
    <row r="36" spans="2:13" s="33" customFormat="1" ht="32.1" customHeight="1" x14ac:dyDescent="0.4">
      <c r="B36" s="41"/>
      <c r="C36" s="42"/>
      <c r="D36" s="26" t="s">
        <v>136</v>
      </c>
      <c r="E36" s="27" t="s">
        <v>130</v>
      </c>
      <c r="F36" s="28" t="s">
        <v>121</v>
      </c>
      <c r="G36" s="29">
        <v>1.8096999999999999E-2</v>
      </c>
      <c r="H36" s="30">
        <f t="shared" si="0"/>
        <v>0</v>
      </c>
      <c r="I36" s="31">
        <v>1</v>
      </c>
      <c r="J36" s="32">
        <f t="shared" si="1"/>
        <v>32</v>
      </c>
      <c r="M36" s="38"/>
    </row>
    <row r="37" spans="2:13" s="33" customFormat="1" ht="32.1" customHeight="1" x14ac:dyDescent="0.4">
      <c r="B37" s="41"/>
      <c r="C37" s="42"/>
      <c r="D37" s="26" t="s">
        <v>137</v>
      </c>
      <c r="E37" s="27" t="s">
        <v>130</v>
      </c>
      <c r="F37" s="28" t="s">
        <v>121</v>
      </c>
      <c r="G37" s="29">
        <v>2.0235599999999999E-2</v>
      </c>
      <c r="H37" s="30">
        <f t="shared" ref="H37:H68" si="2">INT(G37*$G$152)</f>
        <v>0</v>
      </c>
      <c r="I37" s="31">
        <v>1</v>
      </c>
      <c r="J37" s="32">
        <f t="shared" si="1"/>
        <v>33</v>
      </c>
      <c r="M37" s="38"/>
    </row>
    <row r="38" spans="2:13" s="33" customFormat="1" ht="32.1" customHeight="1" x14ac:dyDescent="0.4">
      <c r="B38" s="41"/>
      <c r="C38" s="42"/>
      <c r="D38" s="26" t="s">
        <v>138</v>
      </c>
      <c r="E38" s="27" t="s">
        <v>130</v>
      </c>
      <c r="F38" s="28" t="s">
        <v>121</v>
      </c>
      <c r="G38" s="29">
        <v>2.2381600000000001E-2</v>
      </c>
      <c r="H38" s="30">
        <f t="shared" si="2"/>
        <v>0</v>
      </c>
      <c r="I38" s="31">
        <v>1</v>
      </c>
      <c r="J38" s="32">
        <f t="shared" si="1"/>
        <v>34</v>
      </c>
      <c r="M38" s="38"/>
    </row>
    <row r="39" spans="2:13" s="33" customFormat="1" ht="32.1" customHeight="1" x14ac:dyDescent="0.4">
      <c r="B39" s="41"/>
      <c r="C39" s="42"/>
      <c r="D39" s="26" t="s">
        <v>139</v>
      </c>
      <c r="E39" s="27" t="s">
        <v>130</v>
      </c>
      <c r="F39" s="28" t="s">
        <v>121</v>
      </c>
      <c r="G39" s="29">
        <v>2.4625000000000001E-2</v>
      </c>
      <c r="H39" s="30">
        <f t="shared" si="2"/>
        <v>0</v>
      </c>
      <c r="I39" s="31">
        <v>1</v>
      </c>
      <c r="J39" s="32">
        <f t="shared" si="1"/>
        <v>35</v>
      </c>
      <c r="M39" s="38"/>
    </row>
    <row r="40" spans="2:13" s="33" customFormat="1" ht="32.1" customHeight="1" x14ac:dyDescent="0.4">
      <c r="B40" s="41"/>
      <c r="C40" s="42"/>
      <c r="D40" s="26" t="s">
        <v>140</v>
      </c>
      <c r="E40" s="27" t="s">
        <v>130</v>
      </c>
      <c r="F40" s="28" t="s">
        <v>121</v>
      </c>
      <c r="G40" s="29">
        <v>2.67709E-2</v>
      </c>
      <c r="H40" s="30">
        <f t="shared" si="2"/>
        <v>0</v>
      </c>
      <c r="I40" s="31">
        <v>1</v>
      </c>
      <c r="J40" s="32">
        <f t="shared" si="1"/>
        <v>36</v>
      </c>
      <c r="M40" s="38"/>
    </row>
    <row r="41" spans="2:13" s="33" customFormat="1" ht="32.1" customHeight="1" x14ac:dyDescent="0.4">
      <c r="B41" s="45" t="s">
        <v>141</v>
      </c>
      <c r="C41" s="217" t="s">
        <v>141</v>
      </c>
      <c r="D41" s="26" t="s">
        <v>142</v>
      </c>
      <c r="E41" s="26"/>
      <c r="F41" s="46" t="s">
        <v>121</v>
      </c>
      <c r="G41" s="29">
        <v>6.4104800000000003E-2</v>
      </c>
      <c r="H41" s="30">
        <f t="shared" si="2"/>
        <v>0</v>
      </c>
      <c r="I41" s="31">
        <v>1</v>
      </c>
      <c r="J41" s="32">
        <f t="shared" si="1"/>
        <v>37</v>
      </c>
      <c r="M41" s="38"/>
    </row>
    <row r="42" spans="2:13" s="33" customFormat="1" ht="38.25" x14ac:dyDescent="0.4">
      <c r="B42" s="45" t="s">
        <v>143</v>
      </c>
      <c r="C42" s="217" t="s">
        <v>143</v>
      </c>
      <c r="D42" s="26" t="s">
        <v>144</v>
      </c>
      <c r="E42" s="26"/>
      <c r="F42" s="46" t="s">
        <v>121</v>
      </c>
      <c r="G42" s="29">
        <v>2.6630999999999998E-3</v>
      </c>
      <c r="H42" s="30">
        <f t="shared" si="2"/>
        <v>0</v>
      </c>
      <c r="I42" s="31">
        <v>1</v>
      </c>
      <c r="J42" s="32">
        <f t="shared" si="1"/>
        <v>38</v>
      </c>
      <c r="M42" s="38"/>
    </row>
    <row r="43" spans="2:13" s="33" customFormat="1" ht="32.1" customHeight="1" x14ac:dyDescent="0.4">
      <c r="B43" s="47"/>
      <c r="C43" s="218"/>
      <c r="D43" s="26" t="s">
        <v>145</v>
      </c>
      <c r="E43" s="26"/>
      <c r="F43" s="28" t="s">
        <v>146</v>
      </c>
      <c r="G43" s="29">
        <v>3.5796999999999999E-3</v>
      </c>
      <c r="H43" s="30">
        <f t="shared" si="2"/>
        <v>0</v>
      </c>
      <c r="I43" s="31">
        <v>1</v>
      </c>
      <c r="J43" s="32">
        <f t="shared" si="1"/>
        <v>39</v>
      </c>
      <c r="M43" s="38"/>
    </row>
    <row r="44" spans="2:13" s="33" customFormat="1" ht="32.1" customHeight="1" x14ac:dyDescent="0.4">
      <c r="B44" s="41"/>
      <c r="C44" s="42"/>
      <c r="D44" s="26" t="s">
        <v>147</v>
      </c>
      <c r="E44" s="26"/>
      <c r="F44" s="28" t="s">
        <v>146</v>
      </c>
      <c r="G44" s="29">
        <v>5.0480000000000004E-3</v>
      </c>
      <c r="H44" s="30">
        <f t="shared" si="2"/>
        <v>0</v>
      </c>
      <c r="I44" s="31">
        <v>1</v>
      </c>
      <c r="J44" s="32">
        <f t="shared" si="1"/>
        <v>40</v>
      </c>
      <c r="M44" s="38"/>
    </row>
    <row r="45" spans="2:13" s="33" customFormat="1" ht="32.1" customHeight="1" x14ac:dyDescent="0.4">
      <c r="B45" s="41"/>
      <c r="C45" s="42"/>
      <c r="D45" s="26" t="s">
        <v>148</v>
      </c>
      <c r="E45" s="26"/>
      <c r="F45" s="28" t="s">
        <v>146</v>
      </c>
      <c r="G45" s="29">
        <v>5.0480000000000004E-3</v>
      </c>
      <c r="H45" s="30">
        <f t="shared" si="2"/>
        <v>0</v>
      </c>
      <c r="I45" s="31">
        <v>1</v>
      </c>
      <c r="J45" s="32">
        <f t="shared" si="1"/>
        <v>41</v>
      </c>
      <c r="M45" s="38"/>
    </row>
    <row r="46" spans="2:13" s="33" customFormat="1" ht="38.25" x14ac:dyDescent="0.4">
      <c r="B46" s="47"/>
      <c r="C46" s="48"/>
      <c r="D46" s="26" t="s">
        <v>149</v>
      </c>
      <c r="E46" s="26"/>
      <c r="F46" s="28" t="s">
        <v>121</v>
      </c>
      <c r="G46" s="29">
        <v>4.2474000000000001E-3</v>
      </c>
      <c r="H46" s="30">
        <f t="shared" si="2"/>
        <v>0</v>
      </c>
      <c r="I46" s="31">
        <v>1</v>
      </c>
      <c r="J46" s="32">
        <f t="shared" si="1"/>
        <v>42</v>
      </c>
      <c r="M46" s="38"/>
    </row>
    <row r="47" spans="2:13" s="33" customFormat="1" ht="32.1" customHeight="1" x14ac:dyDescent="0.4">
      <c r="B47" s="47"/>
      <c r="C47" s="48"/>
      <c r="D47" s="26" t="s">
        <v>150</v>
      </c>
      <c r="E47" s="26"/>
      <c r="F47" s="28" t="s">
        <v>146</v>
      </c>
      <c r="G47" s="29">
        <v>8.9773000000000006E-3</v>
      </c>
      <c r="H47" s="30">
        <f t="shared" si="2"/>
        <v>0</v>
      </c>
      <c r="I47" s="31">
        <v>1</v>
      </c>
      <c r="J47" s="32">
        <f t="shared" si="1"/>
        <v>43</v>
      </c>
      <c r="M47" s="38"/>
    </row>
    <row r="48" spans="2:13" s="33" customFormat="1" ht="32.1" customHeight="1" x14ac:dyDescent="0.4">
      <c r="B48" s="41"/>
      <c r="C48" s="42"/>
      <c r="D48" s="26" t="s">
        <v>151</v>
      </c>
      <c r="E48" s="26"/>
      <c r="F48" s="28" t="s">
        <v>146</v>
      </c>
      <c r="G48" s="29">
        <v>8.9773000000000006E-3</v>
      </c>
      <c r="H48" s="30">
        <f t="shared" si="2"/>
        <v>0</v>
      </c>
      <c r="I48" s="31">
        <v>1</v>
      </c>
      <c r="J48" s="32">
        <f t="shared" si="1"/>
        <v>44</v>
      </c>
      <c r="M48" s="38"/>
    </row>
    <row r="49" spans="2:13" s="33" customFormat="1" ht="32.1" customHeight="1" x14ac:dyDescent="0.4">
      <c r="B49" s="41"/>
      <c r="C49" s="42"/>
      <c r="D49" s="26" t="s">
        <v>152</v>
      </c>
      <c r="E49" s="26"/>
      <c r="F49" s="28" t="s">
        <v>146</v>
      </c>
      <c r="G49" s="29">
        <v>9.8163E-3</v>
      </c>
      <c r="H49" s="30">
        <f t="shared" si="2"/>
        <v>0</v>
      </c>
      <c r="I49" s="31">
        <v>1</v>
      </c>
      <c r="J49" s="32">
        <f t="shared" si="1"/>
        <v>45</v>
      </c>
      <c r="M49" s="38"/>
    </row>
    <row r="50" spans="2:13" s="33" customFormat="1" ht="32.1" customHeight="1" x14ac:dyDescent="0.4">
      <c r="B50" s="47" t="s">
        <v>153</v>
      </c>
      <c r="C50" s="48" t="s">
        <v>153</v>
      </c>
      <c r="D50" s="26" t="s">
        <v>154</v>
      </c>
      <c r="E50" s="26"/>
      <c r="F50" s="28" t="s">
        <v>121</v>
      </c>
      <c r="G50" s="29">
        <v>1.4865E-3</v>
      </c>
      <c r="H50" s="30">
        <f t="shared" si="2"/>
        <v>0</v>
      </c>
      <c r="I50" s="31">
        <v>1</v>
      </c>
      <c r="J50" s="32">
        <f t="shared" si="1"/>
        <v>46</v>
      </c>
      <c r="M50" s="38"/>
    </row>
    <row r="51" spans="2:13" s="33" customFormat="1" ht="32.1" customHeight="1" x14ac:dyDescent="0.4">
      <c r="B51" s="41"/>
      <c r="C51" s="42"/>
      <c r="D51" s="26" t="s">
        <v>155</v>
      </c>
      <c r="E51" s="26"/>
      <c r="F51" s="28" t="s">
        <v>121</v>
      </c>
      <c r="G51" s="29">
        <v>3.3103E-3</v>
      </c>
      <c r="H51" s="30">
        <f t="shared" si="2"/>
        <v>0</v>
      </c>
      <c r="I51" s="31">
        <v>1</v>
      </c>
      <c r="J51" s="32">
        <f t="shared" si="1"/>
        <v>47</v>
      </c>
      <c r="M51" s="38"/>
    </row>
    <row r="52" spans="2:13" s="33" customFormat="1" ht="32.1" customHeight="1" x14ac:dyDescent="0.4">
      <c r="B52" s="41"/>
      <c r="C52" s="42"/>
      <c r="D52" s="26" t="s">
        <v>156</v>
      </c>
      <c r="E52" s="26"/>
      <c r="F52" s="28" t="s">
        <v>121</v>
      </c>
      <c r="G52" s="29">
        <v>5.1339000000000003E-3</v>
      </c>
      <c r="H52" s="30">
        <f t="shared" si="2"/>
        <v>0</v>
      </c>
      <c r="I52" s="31">
        <v>1</v>
      </c>
      <c r="J52" s="32">
        <f t="shared" si="1"/>
        <v>48</v>
      </c>
      <c r="M52" s="38"/>
    </row>
    <row r="53" spans="2:13" s="33" customFormat="1" ht="32.1" customHeight="1" x14ac:dyDescent="0.4">
      <c r="B53" s="41"/>
      <c r="C53" s="42"/>
      <c r="D53" s="26" t="s">
        <v>157</v>
      </c>
      <c r="E53" s="26"/>
      <c r="F53" s="28" t="s">
        <v>121</v>
      </c>
      <c r="G53" s="29">
        <v>6.9575000000000001E-3</v>
      </c>
      <c r="H53" s="30">
        <f t="shared" si="2"/>
        <v>0</v>
      </c>
      <c r="I53" s="31">
        <v>1</v>
      </c>
      <c r="J53" s="32">
        <f t="shared" si="1"/>
        <v>49</v>
      </c>
      <c r="M53" s="38"/>
    </row>
    <row r="54" spans="2:13" s="33" customFormat="1" ht="32.1" customHeight="1" x14ac:dyDescent="0.4">
      <c r="B54" s="47" t="s">
        <v>158</v>
      </c>
      <c r="C54" s="48" t="s">
        <v>159</v>
      </c>
      <c r="D54" s="26" t="s">
        <v>160</v>
      </c>
      <c r="E54" s="26"/>
      <c r="F54" s="28" t="s">
        <v>121</v>
      </c>
      <c r="G54" s="29">
        <v>7.4279999999999995E-4</v>
      </c>
      <c r="H54" s="30">
        <f t="shared" si="2"/>
        <v>0</v>
      </c>
      <c r="I54" s="31">
        <v>1</v>
      </c>
      <c r="J54" s="32">
        <f t="shared" si="1"/>
        <v>50</v>
      </c>
      <c r="M54" s="38"/>
    </row>
    <row r="55" spans="2:13" s="33" customFormat="1" ht="32.1" customHeight="1" x14ac:dyDescent="0.4">
      <c r="B55" s="41"/>
      <c r="C55" s="42"/>
      <c r="D55" s="26" t="s">
        <v>161</v>
      </c>
      <c r="E55" s="26"/>
      <c r="F55" s="28" t="s">
        <v>121</v>
      </c>
      <c r="G55" s="29">
        <v>1.4855999999999999E-3</v>
      </c>
      <c r="H55" s="30">
        <f t="shared" si="2"/>
        <v>0</v>
      </c>
      <c r="I55" s="31">
        <v>1</v>
      </c>
      <c r="J55" s="32">
        <f t="shared" si="1"/>
        <v>51</v>
      </c>
      <c r="M55" s="38"/>
    </row>
    <row r="56" spans="2:13" s="33" customFormat="1" ht="32.1" customHeight="1" x14ac:dyDescent="0.4">
      <c r="B56" s="41"/>
      <c r="C56" s="42"/>
      <c r="D56" s="26" t="s">
        <v>162</v>
      </c>
      <c r="E56" s="26"/>
      <c r="F56" s="28" t="s">
        <v>121</v>
      </c>
      <c r="G56" s="29">
        <v>2.2285E-3</v>
      </c>
      <c r="H56" s="30">
        <f t="shared" si="2"/>
        <v>0</v>
      </c>
      <c r="I56" s="31">
        <v>1</v>
      </c>
      <c r="J56" s="32">
        <f t="shared" si="1"/>
        <v>52</v>
      </c>
      <c r="M56" s="38"/>
    </row>
    <row r="57" spans="2:13" s="33" customFormat="1" ht="32.1" customHeight="1" x14ac:dyDescent="0.4">
      <c r="B57" s="47" t="s">
        <v>163</v>
      </c>
      <c r="C57" s="48" t="s">
        <v>164</v>
      </c>
      <c r="D57" s="26" t="s">
        <v>165</v>
      </c>
      <c r="E57" s="26"/>
      <c r="F57" s="28" t="s">
        <v>121</v>
      </c>
      <c r="G57" s="29">
        <v>1.6116499999999999E-2</v>
      </c>
      <c r="H57" s="30">
        <f t="shared" si="2"/>
        <v>0</v>
      </c>
      <c r="I57" s="31">
        <v>1</v>
      </c>
      <c r="J57" s="32">
        <f t="shared" si="1"/>
        <v>53</v>
      </c>
      <c r="M57" s="38"/>
    </row>
    <row r="58" spans="2:13" s="33" customFormat="1" ht="32.1" customHeight="1" x14ac:dyDescent="0.4">
      <c r="B58" s="41"/>
      <c r="C58" s="42"/>
      <c r="D58" s="26" t="s">
        <v>166</v>
      </c>
      <c r="E58" s="26"/>
      <c r="F58" s="28" t="s">
        <v>121</v>
      </c>
      <c r="G58" s="29">
        <v>1.6116499999999999E-2</v>
      </c>
      <c r="H58" s="30">
        <f t="shared" si="2"/>
        <v>0</v>
      </c>
      <c r="I58" s="31">
        <v>1</v>
      </c>
      <c r="J58" s="32">
        <f t="shared" si="1"/>
        <v>54</v>
      </c>
      <c r="M58" s="38"/>
    </row>
    <row r="59" spans="2:13" s="33" customFormat="1" ht="32.1" customHeight="1" x14ac:dyDescent="0.4">
      <c r="B59" s="41"/>
      <c r="C59" s="42"/>
      <c r="D59" s="26" t="s">
        <v>167</v>
      </c>
      <c r="E59" s="26"/>
      <c r="F59" s="28" t="s">
        <v>121</v>
      </c>
      <c r="G59" s="29">
        <v>1.6955499999999998E-2</v>
      </c>
      <c r="H59" s="30">
        <f t="shared" si="2"/>
        <v>0</v>
      </c>
      <c r="I59" s="31">
        <v>1</v>
      </c>
      <c r="J59" s="32">
        <f t="shared" si="1"/>
        <v>55</v>
      </c>
      <c r="M59" s="38"/>
    </row>
    <row r="60" spans="2:13" s="33" customFormat="1" ht="32.1" customHeight="1" x14ac:dyDescent="0.4">
      <c r="B60" s="47"/>
      <c r="C60" s="48"/>
      <c r="D60" s="26" t="s">
        <v>168</v>
      </c>
      <c r="E60" s="26"/>
      <c r="F60" s="28" t="s">
        <v>121</v>
      </c>
      <c r="G60" s="29">
        <v>1.7661699999999999E-2</v>
      </c>
      <c r="H60" s="30">
        <f t="shared" si="2"/>
        <v>0</v>
      </c>
      <c r="I60" s="31">
        <v>1</v>
      </c>
      <c r="J60" s="32">
        <f t="shared" si="1"/>
        <v>56</v>
      </c>
      <c r="M60" s="38"/>
    </row>
    <row r="61" spans="2:13" s="33" customFormat="1" ht="32.1" customHeight="1" x14ac:dyDescent="0.4">
      <c r="B61" s="41"/>
      <c r="C61" s="42"/>
      <c r="D61" s="26" t="s">
        <v>169</v>
      </c>
      <c r="E61" s="26"/>
      <c r="F61" s="28" t="s">
        <v>121</v>
      </c>
      <c r="G61" s="29">
        <v>1.7661699999999999E-2</v>
      </c>
      <c r="H61" s="30">
        <f t="shared" si="2"/>
        <v>0</v>
      </c>
      <c r="I61" s="31">
        <v>1</v>
      </c>
      <c r="J61" s="32">
        <f t="shared" si="1"/>
        <v>57</v>
      </c>
      <c r="M61" s="38"/>
    </row>
    <row r="62" spans="2:13" s="33" customFormat="1" ht="32.1" customHeight="1" x14ac:dyDescent="0.4">
      <c r="B62" s="41"/>
      <c r="C62" s="42"/>
      <c r="D62" s="26" t="s">
        <v>170</v>
      </c>
      <c r="E62" s="26"/>
      <c r="F62" s="28" t="s">
        <v>121</v>
      </c>
      <c r="G62" s="29">
        <v>1.8500699999999998E-2</v>
      </c>
      <c r="H62" s="30">
        <f t="shared" si="2"/>
        <v>0</v>
      </c>
      <c r="I62" s="31">
        <v>1</v>
      </c>
      <c r="J62" s="32">
        <f t="shared" si="1"/>
        <v>58</v>
      </c>
      <c r="M62" s="38"/>
    </row>
    <row r="63" spans="2:13" s="33" customFormat="1" ht="32.1" customHeight="1" x14ac:dyDescent="0.4">
      <c r="B63" s="47"/>
      <c r="C63" s="48" t="s">
        <v>171</v>
      </c>
      <c r="D63" s="26" t="s">
        <v>172</v>
      </c>
      <c r="E63" s="26"/>
      <c r="F63" s="28" t="s">
        <v>121</v>
      </c>
      <c r="G63" s="29">
        <v>8.7744999999999993E-3</v>
      </c>
      <c r="H63" s="30">
        <f t="shared" si="2"/>
        <v>0</v>
      </c>
      <c r="I63" s="31">
        <v>1</v>
      </c>
      <c r="J63" s="32">
        <f t="shared" si="1"/>
        <v>59</v>
      </c>
      <c r="M63" s="38"/>
    </row>
    <row r="64" spans="2:13" s="33" customFormat="1" ht="32.1" customHeight="1" x14ac:dyDescent="0.4">
      <c r="B64" s="41"/>
      <c r="C64" s="42"/>
      <c r="D64" s="26" t="s">
        <v>173</v>
      </c>
      <c r="E64" s="26"/>
      <c r="F64" s="28" t="s">
        <v>121</v>
      </c>
      <c r="G64" s="29">
        <v>9.2233999999999997E-3</v>
      </c>
      <c r="H64" s="30">
        <f t="shared" si="2"/>
        <v>0</v>
      </c>
      <c r="I64" s="31">
        <v>1</v>
      </c>
      <c r="J64" s="32">
        <f t="shared" si="1"/>
        <v>60</v>
      </c>
      <c r="M64" s="38"/>
    </row>
    <row r="65" spans="2:13" s="33" customFormat="1" ht="32.1" customHeight="1" x14ac:dyDescent="0.4">
      <c r="B65" s="41"/>
      <c r="C65" s="42"/>
      <c r="D65" s="26" t="s">
        <v>174</v>
      </c>
      <c r="E65" s="26"/>
      <c r="F65" s="28" t="s">
        <v>121</v>
      </c>
      <c r="G65" s="29">
        <v>9.5589999999999998E-3</v>
      </c>
      <c r="H65" s="30">
        <f t="shared" si="2"/>
        <v>0</v>
      </c>
      <c r="I65" s="31">
        <v>1</v>
      </c>
      <c r="J65" s="32">
        <f t="shared" si="1"/>
        <v>61</v>
      </c>
      <c r="M65" s="38"/>
    </row>
    <row r="66" spans="2:13" s="33" customFormat="1" ht="32.1" customHeight="1" x14ac:dyDescent="0.4">
      <c r="B66" s="47"/>
      <c r="C66" s="48"/>
      <c r="D66" s="26" t="s">
        <v>175</v>
      </c>
      <c r="E66" s="26"/>
      <c r="F66" s="28" t="s">
        <v>121</v>
      </c>
      <c r="G66" s="29">
        <v>9.8945999999999999E-3</v>
      </c>
      <c r="H66" s="30">
        <f t="shared" si="2"/>
        <v>0</v>
      </c>
      <c r="I66" s="31">
        <v>1</v>
      </c>
      <c r="J66" s="32">
        <f t="shared" si="1"/>
        <v>62</v>
      </c>
      <c r="M66" s="38"/>
    </row>
    <row r="67" spans="2:13" s="33" customFormat="1" ht="32.1" customHeight="1" x14ac:dyDescent="0.4">
      <c r="B67" s="41"/>
      <c r="C67" s="42"/>
      <c r="D67" s="26" t="s">
        <v>176</v>
      </c>
      <c r="E67" s="26"/>
      <c r="F67" s="28" t="s">
        <v>121</v>
      </c>
      <c r="G67" s="29">
        <v>1.01184E-2</v>
      </c>
      <c r="H67" s="30">
        <f t="shared" si="2"/>
        <v>0</v>
      </c>
      <c r="I67" s="31">
        <v>1</v>
      </c>
      <c r="J67" s="32">
        <f t="shared" si="1"/>
        <v>63</v>
      </c>
      <c r="M67" s="38"/>
    </row>
    <row r="68" spans="2:13" s="33" customFormat="1" ht="32.1" customHeight="1" x14ac:dyDescent="0.4">
      <c r="B68" s="47"/>
      <c r="C68" s="48" t="s">
        <v>177</v>
      </c>
      <c r="D68" s="26" t="s">
        <v>178</v>
      </c>
      <c r="E68" s="26" t="s">
        <v>179</v>
      </c>
      <c r="F68" s="28" t="s">
        <v>121</v>
      </c>
      <c r="G68" s="29">
        <v>2.1457E-3</v>
      </c>
      <c r="H68" s="30">
        <f t="shared" si="2"/>
        <v>0</v>
      </c>
      <c r="I68" s="31">
        <v>1</v>
      </c>
      <c r="J68" s="32">
        <f t="shared" si="1"/>
        <v>64</v>
      </c>
      <c r="M68" s="38"/>
    </row>
    <row r="69" spans="2:13" s="33" customFormat="1" ht="32.1" customHeight="1" x14ac:dyDescent="0.4">
      <c r="B69" s="41"/>
      <c r="C69" s="42"/>
      <c r="D69" s="26" t="s">
        <v>180</v>
      </c>
      <c r="E69" s="26" t="s">
        <v>179</v>
      </c>
      <c r="F69" s="28" t="s">
        <v>121</v>
      </c>
      <c r="G69" s="29">
        <v>3.0463999999999999E-3</v>
      </c>
      <c r="H69" s="30">
        <f t="shared" ref="H69:H82" si="3">INT(G69*$G$152)</f>
        <v>0</v>
      </c>
      <c r="I69" s="31">
        <v>1</v>
      </c>
      <c r="J69" s="32">
        <f t="shared" si="1"/>
        <v>65</v>
      </c>
      <c r="M69" s="38"/>
    </row>
    <row r="70" spans="2:13" s="33" customFormat="1" ht="32.1" customHeight="1" x14ac:dyDescent="0.4">
      <c r="B70" s="41"/>
      <c r="C70" s="42"/>
      <c r="D70" s="26" t="s">
        <v>181</v>
      </c>
      <c r="E70" s="26" t="s">
        <v>179</v>
      </c>
      <c r="F70" s="28" t="s">
        <v>121</v>
      </c>
      <c r="G70" s="29">
        <v>5.1487E-3</v>
      </c>
      <c r="H70" s="30">
        <f t="shared" si="3"/>
        <v>0</v>
      </c>
      <c r="I70" s="31">
        <v>1</v>
      </c>
      <c r="J70" s="32">
        <f t="shared" si="1"/>
        <v>66</v>
      </c>
      <c r="M70" s="38"/>
    </row>
    <row r="71" spans="2:13" s="33" customFormat="1" ht="32.1" customHeight="1" x14ac:dyDescent="0.4">
      <c r="B71" s="47"/>
      <c r="C71" s="48" t="s">
        <v>182</v>
      </c>
      <c r="D71" s="26" t="s">
        <v>183</v>
      </c>
      <c r="E71" s="26"/>
      <c r="F71" s="28" t="s">
        <v>121</v>
      </c>
      <c r="G71" s="29">
        <v>7.9290000000000003E-4</v>
      </c>
      <c r="H71" s="30">
        <f t="shared" si="3"/>
        <v>0</v>
      </c>
      <c r="I71" s="31">
        <v>1</v>
      </c>
      <c r="J71" s="32">
        <f t="shared" ref="J71:J134" si="4">SUM(J70+1)</f>
        <v>67</v>
      </c>
      <c r="M71" s="38"/>
    </row>
    <row r="72" spans="2:13" s="33" customFormat="1" ht="32.1" customHeight="1" x14ac:dyDescent="0.4">
      <c r="B72" s="41"/>
      <c r="C72" s="42"/>
      <c r="D72" s="26" t="s">
        <v>184</v>
      </c>
      <c r="E72" s="26"/>
      <c r="F72" s="28" t="s">
        <v>121</v>
      </c>
      <c r="G72" s="29">
        <v>1.0571000000000001E-3</v>
      </c>
      <c r="H72" s="30">
        <f t="shared" si="3"/>
        <v>0</v>
      </c>
      <c r="I72" s="31">
        <v>1</v>
      </c>
      <c r="J72" s="32">
        <f t="shared" si="4"/>
        <v>68</v>
      </c>
      <c r="M72" s="38"/>
    </row>
    <row r="73" spans="2:13" s="33" customFormat="1" ht="32.1" customHeight="1" x14ac:dyDescent="0.4">
      <c r="B73" s="41"/>
      <c r="C73" s="42" t="s">
        <v>185</v>
      </c>
      <c r="D73" s="26" t="s">
        <v>186</v>
      </c>
      <c r="E73" s="26"/>
      <c r="F73" s="28" t="s">
        <v>121</v>
      </c>
      <c r="G73" s="29">
        <v>1.5521000000000001E-3</v>
      </c>
      <c r="H73" s="30">
        <f t="shared" si="3"/>
        <v>0</v>
      </c>
      <c r="I73" s="31">
        <v>1</v>
      </c>
      <c r="J73" s="32">
        <f t="shared" si="4"/>
        <v>69</v>
      </c>
      <c r="M73" s="38"/>
    </row>
    <row r="74" spans="2:13" s="33" customFormat="1" ht="32.1" customHeight="1" x14ac:dyDescent="0.4">
      <c r="B74" s="41"/>
      <c r="C74" s="42"/>
      <c r="D74" s="26" t="s">
        <v>187</v>
      </c>
      <c r="E74" s="26"/>
      <c r="F74" s="28" t="s">
        <v>121</v>
      </c>
      <c r="G74" s="29">
        <v>1.3843E-3</v>
      </c>
      <c r="H74" s="30">
        <f t="shared" si="3"/>
        <v>0</v>
      </c>
      <c r="I74" s="31">
        <v>1</v>
      </c>
      <c r="J74" s="32">
        <f t="shared" si="4"/>
        <v>70</v>
      </c>
      <c r="M74" s="38"/>
    </row>
    <row r="75" spans="2:13" s="33" customFormat="1" ht="32.1" customHeight="1" x14ac:dyDescent="0.4">
      <c r="B75" s="43"/>
      <c r="C75" s="44" t="s">
        <v>188</v>
      </c>
      <c r="D75" s="27" t="s">
        <v>189</v>
      </c>
      <c r="E75" s="27"/>
      <c r="F75" s="46" t="s">
        <v>190</v>
      </c>
      <c r="G75" s="29">
        <v>1.6975E-3</v>
      </c>
      <c r="H75" s="30">
        <f t="shared" si="3"/>
        <v>0</v>
      </c>
      <c r="I75" s="31">
        <v>1</v>
      </c>
      <c r="J75" s="32">
        <f t="shared" si="4"/>
        <v>71</v>
      </c>
      <c r="M75" s="38"/>
    </row>
    <row r="76" spans="2:13" s="33" customFormat="1" ht="32.1" customHeight="1" x14ac:dyDescent="0.4">
      <c r="B76" s="43" t="s">
        <v>191</v>
      </c>
      <c r="C76" s="49" t="s">
        <v>364</v>
      </c>
      <c r="D76" s="27" t="s">
        <v>192</v>
      </c>
      <c r="E76" s="27" t="s">
        <v>193</v>
      </c>
      <c r="F76" s="50" t="s">
        <v>194</v>
      </c>
      <c r="G76" s="29">
        <v>1.5606999999999999E-3</v>
      </c>
      <c r="H76" s="30">
        <f t="shared" si="3"/>
        <v>0</v>
      </c>
      <c r="I76" s="31">
        <v>0.1</v>
      </c>
      <c r="J76" s="32">
        <f t="shared" si="4"/>
        <v>72</v>
      </c>
      <c r="M76" s="38"/>
    </row>
    <row r="77" spans="2:13" s="33" customFormat="1" ht="32.1" customHeight="1" x14ac:dyDescent="0.4">
      <c r="B77" s="43"/>
      <c r="C77" s="49"/>
      <c r="D77" s="27" t="s">
        <v>195</v>
      </c>
      <c r="E77" s="27" t="s">
        <v>193</v>
      </c>
      <c r="F77" s="50" t="s">
        <v>194</v>
      </c>
      <c r="G77" s="29">
        <v>1.5606999999999999E-3</v>
      </c>
      <c r="H77" s="30">
        <f t="shared" si="3"/>
        <v>0</v>
      </c>
      <c r="I77" s="31">
        <v>0.1</v>
      </c>
      <c r="J77" s="32">
        <f t="shared" si="4"/>
        <v>73</v>
      </c>
      <c r="M77" s="38"/>
    </row>
    <row r="78" spans="2:13" s="33" customFormat="1" ht="32.1" customHeight="1" x14ac:dyDescent="0.4">
      <c r="B78" s="43"/>
      <c r="C78" s="49"/>
      <c r="D78" s="27" t="s">
        <v>196</v>
      </c>
      <c r="E78" s="27" t="s">
        <v>193</v>
      </c>
      <c r="F78" s="50" t="s">
        <v>194</v>
      </c>
      <c r="G78" s="29">
        <v>1.9642000000000001E-3</v>
      </c>
      <c r="H78" s="30">
        <f t="shared" si="3"/>
        <v>0</v>
      </c>
      <c r="I78" s="31">
        <v>0.1</v>
      </c>
      <c r="J78" s="32">
        <f t="shared" si="4"/>
        <v>74</v>
      </c>
      <c r="M78" s="38"/>
    </row>
    <row r="79" spans="2:13" s="33" customFormat="1" ht="32.1" customHeight="1" x14ac:dyDescent="0.4">
      <c r="B79" s="43"/>
      <c r="C79" s="49"/>
      <c r="D79" s="27" t="s">
        <v>197</v>
      </c>
      <c r="E79" s="27" t="s">
        <v>193</v>
      </c>
      <c r="F79" s="50" t="s">
        <v>194</v>
      </c>
      <c r="G79" s="29">
        <v>2.1805000000000001E-3</v>
      </c>
      <c r="H79" s="30">
        <f t="shared" si="3"/>
        <v>0</v>
      </c>
      <c r="I79" s="31">
        <v>0.1</v>
      </c>
      <c r="J79" s="32">
        <f t="shared" si="4"/>
        <v>75</v>
      </c>
      <c r="M79" s="38"/>
    </row>
    <row r="80" spans="2:13" s="33" customFormat="1" ht="32.1" customHeight="1" x14ac:dyDescent="0.4">
      <c r="B80" s="43"/>
      <c r="C80" s="49"/>
      <c r="D80" s="27" t="s">
        <v>198</v>
      </c>
      <c r="E80" s="27" t="s">
        <v>193</v>
      </c>
      <c r="F80" s="50" t="s">
        <v>194</v>
      </c>
      <c r="G80" s="29">
        <v>2.3586000000000002E-3</v>
      </c>
      <c r="H80" s="30">
        <f t="shared" si="3"/>
        <v>0</v>
      </c>
      <c r="I80" s="31">
        <v>0.1</v>
      </c>
      <c r="J80" s="32">
        <f t="shared" si="4"/>
        <v>76</v>
      </c>
      <c r="M80" s="38"/>
    </row>
    <row r="81" spans="2:13" s="33" customFormat="1" ht="32.1" customHeight="1" x14ac:dyDescent="0.4">
      <c r="B81" s="43"/>
      <c r="C81" s="49"/>
      <c r="D81" s="27" t="s">
        <v>199</v>
      </c>
      <c r="E81" s="27" t="s">
        <v>193</v>
      </c>
      <c r="F81" s="50" t="s">
        <v>194</v>
      </c>
      <c r="G81" s="29">
        <v>2.4724999999999999E-3</v>
      </c>
      <c r="H81" s="30">
        <f t="shared" si="3"/>
        <v>0</v>
      </c>
      <c r="I81" s="31">
        <v>0.1</v>
      </c>
      <c r="J81" s="32">
        <f t="shared" si="4"/>
        <v>77</v>
      </c>
      <c r="M81" s="38"/>
    </row>
    <row r="82" spans="2:13" s="33" customFormat="1" ht="32.1" customHeight="1" x14ac:dyDescent="0.4">
      <c r="B82" s="43"/>
      <c r="C82" s="49"/>
      <c r="D82" s="27" t="s">
        <v>200</v>
      </c>
      <c r="E82" s="27" t="s">
        <v>193</v>
      </c>
      <c r="F82" s="50" t="s">
        <v>194</v>
      </c>
      <c r="G82" s="29">
        <v>2.7942000000000002E-3</v>
      </c>
      <c r="H82" s="30">
        <f t="shared" si="3"/>
        <v>0</v>
      </c>
      <c r="I82" s="31">
        <v>0.1</v>
      </c>
      <c r="J82" s="32">
        <f t="shared" si="4"/>
        <v>78</v>
      </c>
      <c r="M82" s="38"/>
    </row>
    <row r="83" spans="2:13" s="33" customFormat="1" ht="32.1" customHeight="1" x14ac:dyDescent="0.4">
      <c r="B83" s="43"/>
      <c r="C83" s="49" t="s">
        <v>347</v>
      </c>
      <c r="D83" s="27" t="s">
        <v>355</v>
      </c>
      <c r="E83" s="27" t="s">
        <v>348</v>
      </c>
      <c r="F83" s="50" t="s">
        <v>194</v>
      </c>
      <c r="G83" s="29">
        <v>5.2939999999999997E-4</v>
      </c>
      <c r="H83" s="30">
        <f t="shared" ref="H83:H87" si="5">INT(G83*$G$152)</f>
        <v>0</v>
      </c>
      <c r="I83" s="31">
        <v>0.1</v>
      </c>
      <c r="J83" s="32">
        <f t="shared" si="4"/>
        <v>79</v>
      </c>
      <c r="M83" s="207"/>
    </row>
    <row r="84" spans="2:13" s="33" customFormat="1" ht="32.1" customHeight="1" x14ac:dyDescent="0.4">
      <c r="B84" s="43"/>
      <c r="C84" s="49"/>
      <c r="D84" s="27" t="s">
        <v>356</v>
      </c>
      <c r="E84" s="27" t="s">
        <v>348</v>
      </c>
      <c r="F84" s="50" t="s">
        <v>194</v>
      </c>
      <c r="G84" s="29">
        <v>6.2540000000000002E-4</v>
      </c>
      <c r="H84" s="30">
        <f t="shared" si="5"/>
        <v>0</v>
      </c>
      <c r="I84" s="31">
        <v>0.1</v>
      </c>
      <c r="J84" s="32">
        <f t="shared" si="4"/>
        <v>80</v>
      </c>
      <c r="M84" s="207"/>
    </row>
    <row r="85" spans="2:13" s="33" customFormat="1" ht="32.1" customHeight="1" x14ac:dyDescent="0.4">
      <c r="B85" s="43"/>
      <c r="C85" s="49"/>
      <c r="D85" s="27" t="s">
        <v>357</v>
      </c>
      <c r="E85" s="27" t="s">
        <v>348</v>
      </c>
      <c r="F85" s="50" t="s">
        <v>194</v>
      </c>
      <c r="G85" s="29">
        <v>7.3030000000000002E-4</v>
      </c>
      <c r="H85" s="30">
        <f t="shared" si="5"/>
        <v>0</v>
      </c>
      <c r="I85" s="31">
        <v>0.1</v>
      </c>
      <c r="J85" s="32">
        <f t="shared" si="4"/>
        <v>81</v>
      </c>
      <c r="M85" s="207"/>
    </row>
    <row r="86" spans="2:13" s="33" customFormat="1" ht="32.1" customHeight="1" x14ac:dyDescent="0.4">
      <c r="B86" s="43"/>
      <c r="C86" s="49"/>
      <c r="D86" s="27" t="s">
        <v>358</v>
      </c>
      <c r="E86" s="27" t="s">
        <v>348</v>
      </c>
      <c r="F86" s="50" t="s">
        <v>194</v>
      </c>
      <c r="G86" s="29">
        <v>8.4619999999999997E-4</v>
      </c>
      <c r="H86" s="30">
        <f t="shared" si="5"/>
        <v>0</v>
      </c>
      <c r="I86" s="31">
        <v>0.1</v>
      </c>
      <c r="J86" s="32">
        <f t="shared" si="4"/>
        <v>82</v>
      </c>
      <c r="M86" s="207"/>
    </row>
    <row r="87" spans="2:13" s="33" customFormat="1" ht="32.1" customHeight="1" x14ac:dyDescent="0.4">
      <c r="B87" s="43"/>
      <c r="C87" s="49"/>
      <c r="D87" s="27" t="s">
        <v>359</v>
      </c>
      <c r="E87" s="27" t="s">
        <v>348</v>
      </c>
      <c r="F87" s="50" t="s">
        <v>194</v>
      </c>
      <c r="G87" s="29">
        <v>9.6820000000000001E-4</v>
      </c>
      <c r="H87" s="30">
        <f t="shared" si="5"/>
        <v>0</v>
      </c>
      <c r="I87" s="31">
        <v>0.1</v>
      </c>
      <c r="J87" s="32">
        <f t="shared" si="4"/>
        <v>83</v>
      </c>
      <c r="M87" s="207"/>
    </row>
    <row r="88" spans="2:13" s="33" customFormat="1" ht="32.1" customHeight="1" x14ac:dyDescent="0.4">
      <c r="B88" s="47"/>
      <c r="C88" s="48" t="s">
        <v>201</v>
      </c>
      <c r="D88" s="26" t="s">
        <v>202</v>
      </c>
      <c r="E88" s="26" t="s">
        <v>203</v>
      </c>
      <c r="F88" s="28" t="s">
        <v>204</v>
      </c>
      <c r="G88" s="29">
        <v>1.0625000000000001E-3</v>
      </c>
      <c r="H88" s="30">
        <f t="shared" ref="H88:H119" si="6">INT(G88*$G$152)</f>
        <v>0</v>
      </c>
      <c r="I88" s="31">
        <v>1</v>
      </c>
      <c r="J88" s="32">
        <f t="shared" si="4"/>
        <v>84</v>
      </c>
      <c r="M88" s="38"/>
    </row>
    <row r="89" spans="2:13" s="33" customFormat="1" ht="32.1" customHeight="1" x14ac:dyDescent="0.4">
      <c r="B89" s="41" t="s">
        <v>205</v>
      </c>
      <c r="C89" s="42" t="s">
        <v>206</v>
      </c>
      <c r="D89" s="26" t="s">
        <v>207</v>
      </c>
      <c r="E89" s="26" t="s">
        <v>208</v>
      </c>
      <c r="F89" s="28" t="s">
        <v>209</v>
      </c>
      <c r="G89" s="29">
        <v>5.0486000000000003E-3</v>
      </c>
      <c r="H89" s="30">
        <f t="shared" si="6"/>
        <v>0</v>
      </c>
      <c r="I89" s="51">
        <v>0.01</v>
      </c>
      <c r="J89" s="32">
        <f t="shared" si="4"/>
        <v>85</v>
      </c>
      <c r="M89" s="38"/>
    </row>
    <row r="90" spans="2:13" s="33" customFormat="1" ht="32.1" customHeight="1" x14ac:dyDescent="0.4">
      <c r="B90" s="41"/>
      <c r="C90" s="42"/>
      <c r="D90" s="26" t="s">
        <v>210</v>
      </c>
      <c r="E90" s="26" t="s">
        <v>208</v>
      </c>
      <c r="F90" s="28" t="s">
        <v>209</v>
      </c>
      <c r="G90" s="29">
        <v>8.1706000000000001E-3</v>
      </c>
      <c r="H90" s="30">
        <f t="shared" si="6"/>
        <v>0</v>
      </c>
      <c r="I90" s="51">
        <v>0.01</v>
      </c>
      <c r="J90" s="32">
        <f t="shared" si="4"/>
        <v>86</v>
      </c>
      <c r="M90" s="38"/>
    </row>
    <row r="91" spans="2:13" s="33" customFormat="1" ht="32.1" customHeight="1" x14ac:dyDescent="0.4">
      <c r="B91" s="41"/>
      <c r="C91" s="42"/>
      <c r="D91" s="26" t="s">
        <v>211</v>
      </c>
      <c r="E91" s="26" t="s">
        <v>208</v>
      </c>
      <c r="F91" s="28" t="s">
        <v>209</v>
      </c>
      <c r="G91" s="29">
        <v>1.6819000000000001E-3</v>
      </c>
      <c r="H91" s="30">
        <f t="shared" si="6"/>
        <v>0</v>
      </c>
      <c r="I91" s="51">
        <v>0.01</v>
      </c>
      <c r="J91" s="32">
        <f t="shared" si="4"/>
        <v>87</v>
      </c>
      <c r="M91" s="38"/>
    </row>
    <row r="92" spans="2:13" s="33" customFormat="1" ht="32.1" customHeight="1" x14ac:dyDescent="0.4">
      <c r="B92" s="41"/>
      <c r="C92" s="42"/>
      <c r="D92" s="26" t="s">
        <v>212</v>
      </c>
      <c r="E92" s="26" t="s">
        <v>208</v>
      </c>
      <c r="F92" s="28" t="s">
        <v>209</v>
      </c>
      <c r="G92" s="29">
        <v>2.8946000000000002E-3</v>
      </c>
      <c r="H92" s="30">
        <f t="shared" si="6"/>
        <v>0</v>
      </c>
      <c r="I92" s="51">
        <v>0.01</v>
      </c>
      <c r="J92" s="32">
        <f t="shared" si="4"/>
        <v>88</v>
      </c>
      <c r="M92" s="38"/>
    </row>
    <row r="93" spans="2:13" s="33" customFormat="1" ht="32.1" customHeight="1" x14ac:dyDescent="0.4">
      <c r="B93" s="43"/>
      <c r="C93" s="44" t="s">
        <v>213</v>
      </c>
      <c r="D93" s="27" t="s">
        <v>214</v>
      </c>
      <c r="E93" s="27"/>
      <c r="F93" s="46" t="s">
        <v>194</v>
      </c>
      <c r="G93" s="29">
        <v>8.4400000000000005E-5</v>
      </c>
      <c r="H93" s="30">
        <f t="shared" si="6"/>
        <v>0</v>
      </c>
      <c r="I93" s="31">
        <v>0.1</v>
      </c>
      <c r="J93" s="32">
        <f t="shared" si="4"/>
        <v>89</v>
      </c>
      <c r="M93" s="38"/>
    </row>
    <row r="94" spans="2:13" s="33" customFormat="1" ht="32.1" customHeight="1" x14ac:dyDescent="0.4">
      <c r="B94" s="52"/>
      <c r="C94" s="44"/>
      <c r="D94" s="27" t="s">
        <v>215</v>
      </c>
      <c r="E94" s="27"/>
      <c r="F94" s="37" t="s">
        <v>216</v>
      </c>
      <c r="G94" s="29">
        <v>1.583E-4</v>
      </c>
      <c r="H94" s="30">
        <f t="shared" si="6"/>
        <v>0</v>
      </c>
      <c r="I94" s="31">
        <v>0.1</v>
      </c>
      <c r="J94" s="32">
        <f t="shared" si="4"/>
        <v>90</v>
      </c>
      <c r="M94" s="38"/>
    </row>
    <row r="95" spans="2:13" s="33" customFormat="1" ht="32.1" customHeight="1" x14ac:dyDescent="0.4">
      <c r="B95" s="52"/>
      <c r="C95" s="44"/>
      <c r="D95" s="27" t="s">
        <v>217</v>
      </c>
      <c r="E95" s="27" t="s">
        <v>218</v>
      </c>
      <c r="F95" s="37" t="s">
        <v>216</v>
      </c>
      <c r="G95" s="29">
        <v>4.5899999999999998E-5</v>
      </c>
      <c r="H95" s="30">
        <f t="shared" si="6"/>
        <v>0</v>
      </c>
      <c r="I95" s="31">
        <v>0.1</v>
      </c>
      <c r="J95" s="32">
        <f t="shared" si="4"/>
        <v>91</v>
      </c>
      <c r="M95" s="38"/>
    </row>
    <row r="96" spans="2:13" s="33" customFormat="1" ht="32.1" customHeight="1" x14ac:dyDescent="0.4">
      <c r="B96" s="52"/>
      <c r="C96" s="44"/>
      <c r="D96" s="27" t="s">
        <v>217</v>
      </c>
      <c r="E96" s="27" t="s">
        <v>219</v>
      </c>
      <c r="F96" s="37" t="s">
        <v>216</v>
      </c>
      <c r="G96" s="29">
        <v>5.8300000000000001E-5</v>
      </c>
      <c r="H96" s="30">
        <f t="shared" si="6"/>
        <v>0</v>
      </c>
      <c r="I96" s="31">
        <v>0.1</v>
      </c>
      <c r="J96" s="32">
        <f t="shared" si="4"/>
        <v>92</v>
      </c>
      <c r="M96" s="38"/>
    </row>
    <row r="97" spans="2:13" s="33" customFormat="1" ht="32.1" customHeight="1" x14ac:dyDescent="0.4">
      <c r="B97" s="52"/>
      <c r="C97" s="44"/>
      <c r="D97" s="27" t="s">
        <v>217</v>
      </c>
      <c r="E97" s="27" t="s">
        <v>220</v>
      </c>
      <c r="F97" s="37" t="s">
        <v>216</v>
      </c>
      <c r="G97" s="29">
        <v>7.0699999999999997E-5</v>
      </c>
      <c r="H97" s="30">
        <f t="shared" si="6"/>
        <v>0</v>
      </c>
      <c r="I97" s="31">
        <v>0.1</v>
      </c>
      <c r="J97" s="32">
        <f t="shared" si="4"/>
        <v>93</v>
      </c>
      <c r="M97" s="38"/>
    </row>
    <row r="98" spans="2:13" s="33" customFormat="1" ht="32.1" customHeight="1" x14ac:dyDescent="0.4">
      <c r="B98" s="52"/>
      <c r="C98" s="44"/>
      <c r="D98" s="27" t="s">
        <v>217</v>
      </c>
      <c r="E98" s="27" t="s">
        <v>221</v>
      </c>
      <c r="F98" s="37" t="s">
        <v>216</v>
      </c>
      <c r="G98" s="29">
        <v>8.9099999999999997E-5</v>
      </c>
      <c r="H98" s="30">
        <f t="shared" si="6"/>
        <v>0</v>
      </c>
      <c r="I98" s="31">
        <v>0.1</v>
      </c>
      <c r="J98" s="32">
        <f t="shared" si="4"/>
        <v>94</v>
      </c>
      <c r="M98" s="38"/>
    </row>
    <row r="99" spans="2:13" s="33" customFormat="1" ht="32.1" customHeight="1" x14ac:dyDescent="0.4">
      <c r="B99" s="43"/>
      <c r="C99" s="44" t="s">
        <v>222</v>
      </c>
      <c r="D99" s="27" t="s">
        <v>223</v>
      </c>
      <c r="E99" s="27"/>
      <c r="F99" s="37" t="s">
        <v>216</v>
      </c>
      <c r="G99" s="29">
        <v>5.2780000000000004E-4</v>
      </c>
      <c r="H99" s="30">
        <f t="shared" si="6"/>
        <v>0</v>
      </c>
      <c r="I99" s="31">
        <v>0.1</v>
      </c>
      <c r="J99" s="32">
        <f t="shared" si="4"/>
        <v>95</v>
      </c>
      <c r="M99" s="38"/>
    </row>
    <row r="100" spans="2:13" s="33" customFormat="1" ht="32.1" customHeight="1" x14ac:dyDescent="0.4">
      <c r="B100" s="43"/>
      <c r="C100" s="44"/>
      <c r="D100" s="27" t="s">
        <v>349</v>
      </c>
      <c r="E100" s="27" t="s">
        <v>350</v>
      </c>
      <c r="F100" s="37" t="s">
        <v>351</v>
      </c>
      <c r="G100" s="29">
        <v>1.18859E-2</v>
      </c>
      <c r="H100" s="30">
        <f t="shared" si="6"/>
        <v>0</v>
      </c>
      <c r="I100" s="31">
        <v>0.1</v>
      </c>
      <c r="J100" s="32">
        <f t="shared" si="4"/>
        <v>96</v>
      </c>
      <c r="M100" s="207"/>
    </row>
    <row r="101" spans="2:13" s="33" customFormat="1" ht="32.1" customHeight="1" x14ac:dyDescent="0.4">
      <c r="B101" s="53" t="s">
        <v>224</v>
      </c>
      <c r="C101" s="26" t="s">
        <v>225</v>
      </c>
      <c r="D101" s="26" t="s">
        <v>226</v>
      </c>
      <c r="E101" s="26"/>
      <c r="F101" s="28" t="s">
        <v>216</v>
      </c>
      <c r="G101" s="29">
        <v>1.5970000000000001E-4</v>
      </c>
      <c r="H101" s="30">
        <f t="shared" si="6"/>
        <v>0</v>
      </c>
      <c r="I101" s="31">
        <v>0.1</v>
      </c>
      <c r="J101" s="32">
        <f t="shared" si="4"/>
        <v>97</v>
      </c>
      <c r="M101" s="38"/>
    </row>
    <row r="102" spans="2:13" s="33" customFormat="1" ht="32.1" customHeight="1" x14ac:dyDescent="0.4">
      <c r="B102" s="53"/>
      <c r="C102" s="26"/>
      <c r="D102" s="54" t="s">
        <v>227</v>
      </c>
      <c r="E102" s="54"/>
      <c r="F102" s="28" t="s">
        <v>216</v>
      </c>
      <c r="G102" s="29">
        <v>1.8330000000000001E-4</v>
      </c>
      <c r="H102" s="30">
        <f t="shared" si="6"/>
        <v>0</v>
      </c>
      <c r="I102" s="31">
        <v>0.1</v>
      </c>
      <c r="J102" s="32">
        <f t="shared" si="4"/>
        <v>98</v>
      </c>
      <c r="M102" s="38"/>
    </row>
    <row r="103" spans="2:13" s="33" customFormat="1" ht="32.1" customHeight="1" x14ac:dyDescent="0.4">
      <c r="B103" s="53"/>
      <c r="C103" s="26"/>
      <c r="D103" s="54" t="s">
        <v>228</v>
      </c>
      <c r="E103" s="54"/>
      <c r="F103" s="28" t="s">
        <v>216</v>
      </c>
      <c r="G103" s="29">
        <v>2.9579999999999998E-4</v>
      </c>
      <c r="H103" s="30">
        <f t="shared" si="6"/>
        <v>0</v>
      </c>
      <c r="I103" s="31">
        <v>0.1</v>
      </c>
      <c r="J103" s="32">
        <f t="shared" si="4"/>
        <v>99</v>
      </c>
      <c r="M103" s="38"/>
    </row>
    <row r="104" spans="2:13" s="33" customFormat="1" ht="32.1" customHeight="1" x14ac:dyDescent="0.4">
      <c r="B104" s="53"/>
      <c r="C104" s="26"/>
      <c r="D104" s="54" t="s">
        <v>229</v>
      </c>
      <c r="E104" s="54"/>
      <c r="F104" s="28" t="s">
        <v>216</v>
      </c>
      <c r="G104" s="29">
        <v>3.1950000000000001E-4</v>
      </c>
      <c r="H104" s="30">
        <f t="shared" si="6"/>
        <v>0</v>
      </c>
      <c r="I104" s="31">
        <v>0.1</v>
      </c>
      <c r="J104" s="32">
        <f t="shared" si="4"/>
        <v>100</v>
      </c>
      <c r="M104" s="38"/>
    </row>
    <row r="105" spans="2:13" s="33" customFormat="1" ht="32.1" customHeight="1" x14ac:dyDescent="0.4">
      <c r="B105" s="53"/>
      <c r="C105" s="26"/>
      <c r="D105" s="54" t="s">
        <v>230</v>
      </c>
      <c r="E105" s="54"/>
      <c r="F105" s="28" t="s">
        <v>216</v>
      </c>
      <c r="G105" s="29">
        <v>3.6660000000000002E-4</v>
      </c>
      <c r="H105" s="30">
        <f t="shared" si="6"/>
        <v>0</v>
      </c>
      <c r="I105" s="31">
        <v>0.1</v>
      </c>
      <c r="J105" s="32">
        <f t="shared" si="4"/>
        <v>101</v>
      </c>
      <c r="M105" s="38"/>
    </row>
    <row r="106" spans="2:13" s="33" customFormat="1" ht="32.1" customHeight="1" x14ac:dyDescent="0.4">
      <c r="B106" s="53"/>
      <c r="C106" s="26"/>
      <c r="D106" s="54" t="s">
        <v>231</v>
      </c>
      <c r="E106" s="54"/>
      <c r="F106" s="28" t="s">
        <v>216</v>
      </c>
      <c r="G106" s="29">
        <v>4.7919999999999999E-4</v>
      </c>
      <c r="H106" s="30">
        <f t="shared" si="6"/>
        <v>0</v>
      </c>
      <c r="I106" s="31">
        <v>0.1</v>
      </c>
      <c r="J106" s="32">
        <f t="shared" si="4"/>
        <v>102</v>
      </c>
      <c r="M106" s="38"/>
    </row>
    <row r="107" spans="2:13" s="33" customFormat="1" ht="32.1" customHeight="1" x14ac:dyDescent="0.4">
      <c r="B107" s="53"/>
      <c r="C107" s="26" t="s">
        <v>232</v>
      </c>
      <c r="D107" s="26" t="s">
        <v>233</v>
      </c>
      <c r="E107" s="26"/>
      <c r="F107" s="28" t="s">
        <v>216</v>
      </c>
      <c r="G107" s="29">
        <v>1.707E-4</v>
      </c>
      <c r="H107" s="30">
        <f t="shared" si="6"/>
        <v>0</v>
      </c>
      <c r="I107" s="31">
        <v>0.1</v>
      </c>
      <c r="J107" s="32">
        <f t="shared" si="4"/>
        <v>103</v>
      </c>
      <c r="M107" s="38"/>
    </row>
    <row r="108" spans="2:13" s="33" customFormat="1" ht="32.1" customHeight="1" x14ac:dyDescent="0.4">
      <c r="B108" s="53"/>
      <c r="C108" s="26"/>
      <c r="D108" s="26" t="s">
        <v>234</v>
      </c>
      <c r="E108" s="26"/>
      <c r="F108" s="28" t="s">
        <v>216</v>
      </c>
      <c r="G108" s="29">
        <v>1.8709999999999999E-4</v>
      </c>
      <c r="H108" s="30">
        <f t="shared" si="6"/>
        <v>0</v>
      </c>
      <c r="I108" s="31">
        <v>0.1</v>
      </c>
      <c r="J108" s="32">
        <f t="shared" si="4"/>
        <v>104</v>
      </c>
      <c r="M108" s="38"/>
    </row>
    <row r="109" spans="2:13" s="33" customFormat="1" ht="32.1" customHeight="1" x14ac:dyDescent="0.4">
      <c r="B109" s="53"/>
      <c r="C109" s="26"/>
      <c r="D109" s="26" t="s">
        <v>235</v>
      </c>
      <c r="E109" s="26"/>
      <c r="F109" s="28" t="s">
        <v>216</v>
      </c>
      <c r="G109" s="29">
        <v>3.0079999999999999E-4</v>
      </c>
      <c r="H109" s="30">
        <f t="shared" si="6"/>
        <v>0</v>
      </c>
      <c r="I109" s="31">
        <v>0.1</v>
      </c>
      <c r="J109" s="32">
        <f t="shared" si="4"/>
        <v>105</v>
      </c>
      <c r="M109" s="38"/>
    </row>
    <row r="110" spans="2:13" s="33" customFormat="1" ht="32.1" customHeight="1" x14ac:dyDescent="0.4">
      <c r="B110" s="53"/>
      <c r="C110" s="26"/>
      <c r="D110" s="54" t="s">
        <v>236</v>
      </c>
      <c r="E110" s="54"/>
      <c r="F110" s="28" t="s">
        <v>216</v>
      </c>
      <c r="G110" s="29">
        <v>1.8230000000000001E-4</v>
      </c>
      <c r="H110" s="30">
        <f t="shared" si="6"/>
        <v>0</v>
      </c>
      <c r="I110" s="31">
        <v>0.1</v>
      </c>
      <c r="J110" s="32">
        <f t="shared" si="4"/>
        <v>106</v>
      </c>
      <c r="M110" s="38"/>
    </row>
    <row r="111" spans="2:13" s="33" customFormat="1" ht="32.1" customHeight="1" x14ac:dyDescent="0.4">
      <c r="B111" s="53"/>
      <c r="C111" s="26"/>
      <c r="D111" s="54" t="s">
        <v>237</v>
      </c>
      <c r="E111" s="54"/>
      <c r="F111" s="28" t="s">
        <v>216</v>
      </c>
      <c r="G111" s="29">
        <v>3.6479999999999998E-4</v>
      </c>
      <c r="H111" s="30">
        <f t="shared" si="6"/>
        <v>0</v>
      </c>
      <c r="I111" s="31">
        <v>0.1</v>
      </c>
      <c r="J111" s="32">
        <f t="shared" si="4"/>
        <v>107</v>
      </c>
      <c r="M111" s="38"/>
    </row>
    <row r="112" spans="2:13" s="33" customFormat="1" ht="32.1" customHeight="1" x14ac:dyDescent="0.4">
      <c r="B112" s="53"/>
      <c r="C112" s="26"/>
      <c r="D112" s="54" t="s">
        <v>238</v>
      </c>
      <c r="E112" s="54"/>
      <c r="F112" s="28" t="s">
        <v>216</v>
      </c>
      <c r="G112" s="29">
        <v>4.1130000000000002E-4</v>
      </c>
      <c r="H112" s="30">
        <f t="shared" si="6"/>
        <v>0</v>
      </c>
      <c r="I112" s="31">
        <v>0.1</v>
      </c>
      <c r="J112" s="32">
        <f t="shared" si="4"/>
        <v>108</v>
      </c>
      <c r="M112" s="38"/>
    </row>
    <row r="113" spans="2:13" s="33" customFormat="1" ht="38.25" x14ac:dyDescent="0.4">
      <c r="B113" s="53"/>
      <c r="C113" s="26"/>
      <c r="D113" s="26" t="s">
        <v>239</v>
      </c>
      <c r="E113" s="26"/>
      <c r="F113" s="28" t="s">
        <v>216</v>
      </c>
      <c r="G113" s="29">
        <v>4.217E-4</v>
      </c>
      <c r="H113" s="30">
        <f t="shared" si="6"/>
        <v>0</v>
      </c>
      <c r="I113" s="31">
        <v>0.1</v>
      </c>
      <c r="J113" s="32">
        <f t="shared" si="4"/>
        <v>109</v>
      </c>
      <c r="M113" s="38"/>
    </row>
    <row r="114" spans="2:13" s="33" customFormat="1" ht="38.25" x14ac:dyDescent="0.4">
      <c r="B114" s="53"/>
      <c r="C114" s="26"/>
      <c r="D114" s="26" t="s">
        <v>240</v>
      </c>
      <c r="E114" s="26"/>
      <c r="F114" s="28" t="s">
        <v>216</v>
      </c>
      <c r="G114" s="29">
        <v>6.5649999999999997E-4</v>
      </c>
      <c r="H114" s="30">
        <f t="shared" si="6"/>
        <v>0</v>
      </c>
      <c r="I114" s="31">
        <v>0.1</v>
      </c>
      <c r="J114" s="32">
        <f t="shared" si="4"/>
        <v>110</v>
      </c>
      <c r="M114" s="38"/>
    </row>
    <row r="115" spans="2:13" s="33" customFormat="1" ht="32.1" customHeight="1" x14ac:dyDescent="0.4">
      <c r="B115" s="53"/>
      <c r="C115" s="26" t="s">
        <v>241</v>
      </c>
      <c r="D115" s="26" t="s">
        <v>242</v>
      </c>
      <c r="E115" s="26"/>
      <c r="F115" s="28" t="s">
        <v>216</v>
      </c>
      <c r="G115" s="29">
        <v>8.8800000000000004E-5</v>
      </c>
      <c r="H115" s="30">
        <f t="shared" si="6"/>
        <v>0</v>
      </c>
      <c r="I115" s="31">
        <v>0.1</v>
      </c>
      <c r="J115" s="32">
        <f t="shared" si="4"/>
        <v>111</v>
      </c>
      <c r="M115" s="38"/>
    </row>
    <row r="116" spans="2:13" s="33" customFormat="1" ht="32.1" customHeight="1" x14ac:dyDescent="0.4">
      <c r="B116" s="53"/>
      <c r="C116" s="26"/>
      <c r="D116" s="26" t="s">
        <v>243</v>
      </c>
      <c r="E116" s="26"/>
      <c r="F116" s="28" t="s">
        <v>216</v>
      </c>
      <c r="G116" s="29">
        <v>1.053E-4</v>
      </c>
      <c r="H116" s="30">
        <f t="shared" si="6"/>
        <v>0</v>
      </c>
      <c r="I116" s="31">
        <v>0.1</v>
      </c>
      <c r="J116" s="32">
        <f t="shared" si="4"/>
        <v>112</v>
      </c>
      <c r="M116" s="38"/>
    </row>
    <row r="117" spans="2:13" s="33" customFormat="1" ht="32.1" customHeight="1" x14ac:dyDescent="0.4">
      <c r="B117" s="53"/>
      <c r="C117" s="26" t="s">
        <v>244</v>
      </c>
      <c r="D117" s="26" t="s">
        <v>245</v>
      </c>
      <c r="E117" s="26"/>
      <c r="F117" s="28" t="s">
        <v>216</v>
      </c>
      <c r="G117" s="29">
        <v>3.2899999999999997E-4</v>
      </c>
      <c r="H117" s="30">
        <f t="shared" si="6"/>
        <v>0</v>
      </c>
      <c r="I117" s="31">
        <v>0.1</v>
      </c>
      <c r="J117" s="32">
        <f t="shared" si="4"/>
        <v>113</v>
      </c>
      <c r="M117" s="38"/>
    </row>
    <row r="118" spans="2:13" s="33" customFormat="1" ht="32.1" customHeight="1" x14ac:dyDescent="0.4">
      <c r="B118" s="53"/>
      <c r="C118" s="26"/>
      <c r="D118" s="26" t="s">
        <v>246</v>
      </c>
      <c r="E118" s="26"/>
      <c r="F118" s="28" t="s">
        <v>216</v>
      </c>
      <c r="G118" s="29">
        <v>4.239E-4</v>
      </c>
      <c r="H118" s="30">
        <f t="shared" si="6"/>
        <v>0</v>
      </c>
      <c r="I118" s="31">
        <v>0.1</v>
      </c>
      <c r="J118" s="32">
        <f t="shared" si="4"/>
        <v>114</v>
      </c>
      <c r="M118" s="38"/>
    </row>
    <row r="119" spans="2:13" s="33" customFormat="1" ht="32.1" customHeight="1" x14ac:dyDescent="0.4">
      <c r="B119" s="55"/>
      <c r="C119" s="56"/>
      <c r="D119" s="26" t="s">
        <v>247</v>
      </c>
      <c r="E119" s="26"/>
      <c r="F119" s="28" t="s">
        <v>216</v>
      </c>
      <c r="G119" s="29">
        <v>3.7139999999999997E-4</v>
      </c>
      <c r="H119" s="30">
        <f t="shared" si="6"/>
        <v>0</v>
      </c>
      <c r="I119" s="31">
        <v>0.1</v>
      </c>
      <c r="J119" s="32">
        <f t="shared" si="4"/>
        <v>115</v>
      </c>
      <c r="M119" s="38"/>
    </row>
    <row r="120" spans="2:13" s="33" customFormat="1" ht="32.1" customHeight="1" x14ac:dyDescent="0.4">
      <c r="B120" s="53"/>
      <c r="C120" s="26"/>
      <c r="D120" s="26" t="s">
        <v>248</v>
      </c>
      <c r="E120" s="26"/>
      <c r="F120" s="28" t="s">
        <v>216</v>
      </c>
      <c r="G120" s="29">
        <v>5.4049999999999996E-4</v>
      </c>
      <c r="H120" s="30">
        <f t="shared" ref="H120:H138" si="7">INT(G120*$G$152)</f>
        <v>0</v>
      </c>
      <c r="I120" s="31">
        <v>0.1</v>
      </c>
      <c r="J120" s="32">
        <f t="shared" si="4"/>
        <v>116</v>
      </c>
      <c r="M120" s="38"/>
    </row>
    <row r="121" spans="2:13" s="33" customFormat="1" ht="32.1" customHeight="1" x14ac:dyDescent="0.4">
      <c r="B121" s="55"/>
      <c r="C121" s="56"/>
      <c r="D121" s="26" t="s">
        <v>249</v>
      </c>
      <c r="E121" s="26"/>
      <c r="F121" s="28" t="s">
        <v>216</v>
      </c>
      <c r="G121" s="29">
        <v>4.0450000000000002E-4</v>
      </c>
      <c r="H121" s="30">
        <f t="shared" si="7"/>
        <v>0</v>
      </c>
      <c r="I121" s="31">
        <v>0.1</v>
      </c>
      <c r="J121" s="32">
        <f t="shared" si="4"/>
        <v>117</v>
      </c>
      <c r="M121" s="38"/>
    </row>
    <row r="122" spans="2:13" s="33" customFormat="1" ht="32.1" customHeight="1" x14ac:dyDescent="0.4">
      <c r="B122" s="55"/>
      <c r="C122" s="56"/>
      <c r="D122" s="26" t="s">
        <v>250</v>
      </c>
      <c r="E122" s="26"/>
      <c r="F122" s="28" t="s">
        <v>216</v>
      </c>
      <c r="G122" s="29">
        <v>3.6089999999999999E-4</v>
      </c>
      <c r="H122" s="30">
        <f t="shared" si="7"/>
        <v>0</v>
      </c>
      <c r="I122" s="31">
        <v>0.1</v>
      </c>
      <c r="J122" s="32">
        <f t="shared" si="4"/>
        <v>118</v>
      </c>
      <c r="M122" s="38"/>
    </row>
    <row r="123" spans="2:13" s="33" customFormat="1" ht="32.1" customHeight="1" x14ac:dyDescent="0.4">
      <c r="B123" s="53"/>
      <c r="C123" s="26"/>
      <c r="D123" s="26" t="s">
        <v>251</v>
      </c>
      <c r="E123" s="26"/>
      <c r="F123" s="28" t="s">
        <v>216</v>
      </c>
      <c r="G123" s="29">
        <v>5.1369999999999996E-4</v>
      </c>
      <c r="H123" s="30">
        <f t="shared" si="7"/>
        <v>0</v>
      </c>
      <c r="I123" s="31">
        <v>0.1</v>
      </c>
      <c r="J123" s="32">
        <f t="shared" si="4"/>
        <v>119</v>
      </c>
      <c r="M123" s="38"/>
    </row>
    <row r="124" spans="2:13" s="33" customFormat="1" ht="32.1" customHeight="1" x14ac:dyDescent="0.4">
      <c r="B124" s="55"/>
      <c r="C124" s="56"/>
      <c r="D124" s="26" t="s">
        <v>252</v>
      </c>
      <c r="E124" s="26"/>
      <c r="F124" s="28" t="s">
        <v>216</v>
      </c>
      <c r="G124" s="29">
        <v>3.8269999999999998E-4</v>
      </c>
      <c r="H124" s="30">
        <f t="shared" si="7"/>
        <v>0</v>
      </c>
      <c r="I124" s="31">
        <v>0.1</v>
      </c>
      <c r="J124" s="32">
        <f t="shared" si="4"/>
        <v>120</v>
      </c>
      <c r="M124" s="38"/>
    </row>
    <row r="125" spans="2:13" s="33" customFormat="1" ht="32.1" customHeight="1" x14ac:dyDescent="0.4">
      <c r="B125" s="53"/>
      <c r="C125" s="26"/>
      <c r="D125" s="26" t="s">
        <v>253</v>
      </c>
      <c r="E125" s="26"/>
      <c r="F125" s="28" t="s">
        <v>216</v>
      </c>
      <c r="G125" s="29">
        <v>3.143E-4</v>
      </c>
      <c r="H125" s="30">
        <f t="shared" si="7"/>
        <v>0</v>
      </c>
      <c r="I125" s="31">
        <v>0.1</v>
      </c>
      <c r="J125" s="32">
        <f t="shared" si="4"/>
        <v>121</v>
      </c>
      <c r="M125" s="38"/>
    </row>
    <row r="126" spans="2:13" s="33" customFormat="1" ht="32.1" customHeight="1" x14ac:dyDescent="0.4">
      <c r="B126" s="53"/>
      <c r="C126" s="26"/>
      <c r="D126" s="26" t="s">
        <v>254</v>
      </c>
      <c r="E126" s="26"/>
      <c r="F126" s="28" t="s">
        <v>216</v>
      </c>
      <c r="G126" s="29">
        <v>4.102E-4</v>
      </c>
      <c r="H126" s="30">
        <f t="shared" si="7"/>
        <v>0</v>
      </c>
      <c r="I126" s="31">
        <v>0.1</v>
      </c>
      <c r="J126" s="32">
        <f t="shared" si="4"/>
        <v>122</v>
      </c>
      <c r="M126" s="38"/>
    </row>
    <row r="127" spans="2:13" s="33" customFormat="1" ht="32.1" customHeight="1" x14ac:dyDescent="0.4">
      <c r="B127" s="53"/>
      <c r="C127" s="26"/>
      <c r="D127" s="26" t="s">
        <v>255</v>
      </c>
      <c r="E127" s="26"/>
      <c r="F127" s="28" t="s">
        <v>216</v>
      </c>
      <c r="G127" s="29">
        <v>2.7839999999999999E-4</v>
      </c>
      <c r="H127" s="30">
        <f t="shared" si="7"/>
        <v>0</v>
      </c>
      <c r="I127" s="31">
        <v>0.1</v>
      </c>
      <c r="J127" s="32">
        <f t="shared" si="4"/>
        <v>123</v>
      </c>
      <c r="M127" s="38"/>
    </row>
    <row r="128" spans="2:13" s="33" customFormat="1" ht="32.1" customHeight="1" x14ac:dyDescent="0.4">
      <c r="B128" s="53"/>
      <c r="C128" s="26"/>
      <c r="D128" s="26" t="s">
        <v>256</v>
      </c>
      <c r="E128" s="26"/>
      <c r="F128" s="28" t="s">
        <v>216</v>
      </c>
      <c r="G128" s="29">
        <v>3.6299999999999999E-4</v>
      </c>
      <c r="H128" s="30">
        <f t="shared" si="7"/>
        <v>0</v>
      </c>
      <c r="I128" s="31">
        <v>0.1</v>
      </c>
      <c r="J128" s="32">
        <f t="shared" si="4"/>
        <v>124</v>
      </c>
      <c r="M128" s="38"/>
    </row>
    <row r="129" spans="2:13" s="33" customFormat="1" ht="32.1" customHeight="1" x14ac:dyDescent="0.4">
      <c r="B129" s="53"/>
      <c r="C129" s="26"/>
      <c r="D129" s="26" t="s">
        <v>257</v>
      </c>
      <c r="E129" s="26"/>
      <c r="F129" s="28" t="s">
        <v>216</v>
      </c>
      <c r="G129" s="29">
        <v>2.117E-4</v>
      </c>
      <c r="H129" s="30">
        <f t="shared" si="7"/>
        <v>0</v>
      </c>
      <c r="I129" s="31">
        <v>0.1</v>
      </c>
      <c r="J129" s="32">
        <f t="shared" si="4"/>
        <v>125</v>
      </c>
      <c r="M129" s="38"/>
    </row>
    <row r="130" spans="2:13" s="33" customFormat="1" ht="32.1" customHeight="1" x14ac:dyDescent="0.4">
      <c r="B130" s="53"/>
      <c r="C130" s="26"/>
      <c r="D130" s="26" t="s">
        <v>258</v>
      </c>
      <c r="E130" s="26"/>
      <c r="F130" s="28" t="s">
        <v>216</v>
      </c>
      <c r="G130" s="29">
        <v>3.4170000000000001E-4</v>
      </c>
      <c r="H130" s="30">
        <f t="shared" si="7"/>
        <v>0</v>
      </c>
      <c r="I130" s="31">
        <v>0.1</v>
      </c>
      <c r="J130" s="32">
        <f t="shared" si="4"/>
        <v>126</v>
      </c>
      <c r="M130" s="38"/>
    </row>
    <row r="131" spans="2:13" s="33" customFormat="1" ht="32.1" customHeight="1" x14ac:dyDescent="0.4">
      <c r="B131" s="53"/>
      <c r="C131" s="26"/>
      <c r="D131" s="26" t="s">
        <v>259</v>
      </c>
      <c r="E131" s="26"/>
      <c r="F131" s="28" t="s">
        <v>216</v>
      </c>
      <c r="G131" s="29">
        <v>3.8269999999999998E-4</v>
      </c>
      <c r="H131" s="30">
        <f t="shared" si="7"/>
        <v>0</v>
      </c>
      <c r="I131" s="31">
        <v>0.1</v>
      </c>
      <c r="J131" s="32">
        <f t="shared" si="4"/>
        <v>127</v>
      </c>
      <c r="M131" s="38"/>
    </row>
    <row r="132" spans="2:13" s="33" customFormat="1" ht="32.1" customHeight="1" x14ac:dyDescent="0.4">
      <c r="B132" s="55"/>
      <c r="C132" s="56"/>
      <c r="D132" s="26" t="s">
        <v>260</v>
      </c>
      <c r="E132" s="26" t="s">
        <v>261</v>
      </c>
      <c r="F132" s="28" t="s">
        <v>216</v>
      </c>
      <c r="G132" s="29">
        <v>1.1115000000000001E-3</v>
      </c>
      <c r="H132" s="30">
        <f t="shared" si="7"/>
        <v>0</v>
      </c>
      <c r="I132" s="31">
        <v>0.1</v>
      </c>
      <c r="J132" s="32">
        <f t="shared" si="4"/>
        <v>128</v>
      </c>
      <c r="M132" s="38"/>
    </row>
    <row r="133" spans="2:13" s="33" customFormat="1" ht="38.25" x14ac:dyDescent="0.4">
      <c r="B133" s="55"/>
      <c r="C133" s="56"/>
      <c r="D133" s="54" t="s">
        <v>260</v>
      </c>
      <c r="E133" s="54" t="s">
        <v>262</v>
      </c>
      <c r="F133" s="28" t="s">
        <v>216</v>
      </c>
      <c r="G133" s="29">
        <v>1.8835E-3</v>
      </c>
      <c r="H133" s="30">
        <f t="shared" si="7"/>
        <v>0</v>
      </c>
      <c r="I133" s="31">
        <v>0.1</v>
      </c>
      <c r="J133" s="32">
        <f t="shared" si="4"/>
        <v>129</v>
      </c>
      <c r="M133" s="38"/>
    </row>
    <row r="134" spans="2:13" s="33" customFormat="1" ht="32.1" customHeight="1" x14ac:dyDescent="0.4">
      <c r="B134" s="55"/>
      <c r="C134" s="56"/>
      <c r="D134" s="54" t="s">
        <v>263</v>
      </c>
      <c r="E134" s="54" t="s">
        <v>264</v>
      </c>
      <c r="F134" s="28" t="s">
        <v>216</v>
      </c>
      <c r="G134" s="29">
        <v>1.1605000000000001E-3</v>
      </c>
      <c r="H134" s="30">
        <f t="shared" si="7"/>
        <v>0</v>
      </c>
      <c r="I134" s="31">
        <v>0.1</v>
      </c>
      <c r="J134" s="32">
        <f t="shared" si="4"/>
        <v>130</v>
      </c>
      <c r="M134" s="38"/>
    </row>
    <row r="135" spans="2:13" s="33" customFormat="1" ht="38.25" x14ac:dyDescent="0.4">
      <c r="B135" s="55"/>
      <c r="C135" s="56"/>
      <c r="D135" s="54" t="s">
        <v>263</v>
      </c>
      <c r="E135" s="54" t="s">
        <v>265</v>
      </c>
      <c r="F135" s="28" t="s">
        <v>216</v>
      </c>
      <c r="G135" s="29">
        <v>1.9894999999999999E-3</v>
      </c>
      <c r="H135" s="30">
        <f t="shared" si="7"/>
        <v>0</v>
      </c>
      <c r="I135" s="31">
        <v>0.1</v>
      </c>
      <c r="J135" s="32">
        <f t="shared" ref="J135:J151" si="8">SUM(J134+1)</f>
        <v>131</v>
      </c>
      <c r="M135" s="38"/>
    </row>
    <row r="136" spans="2:13" s="33" customFormat="1" ht="38.25" x14ac:dyDescent="0.4">
      <c r="B136" s="52" t="s">
        <v>266</v>
      </c>
      <c r="C136" s="49" t="s">
        <v>267</v>
      </c>
      <c r="D136" s="26" t="s">
        <v>268</v>
      </c>
      <c r="E136" s="26"/>
      <c r="F136" s="28" t="s">
        <v>194</v>
      </c>
      <c r="G136" s="29">
        <v>7.9800000000000002E-5</v>
      </c>
      <c r="H136" s="30">
        <f t="shared" si="7"/>
        <v>0</v>
      </c>
      <c r="I136" s="31">
        <v>0.1</v>
      </c>
      <c r="J136" s="32">
        <f t="shared" si="8"/>
        <v>132</v>
      </c>
      <c r="M136" s="38"/>
    </row>
    <row r="137" spans="2:13" s="33" customFormat="1" ht="32.1" customHeight="1" x14ac:dyDescent="0.4">
      <c r="B137" s="55"/>
      <c r="C137" s="56" t="s">
        <v>269</v>
      </c>
      <c r="D137" s="54" t="s">
        <v>270</v>
      </c>
      <c r="E137" s="54"/>
      <c r="F137" s="28" t="s">
        <v>194</v>
      </c>
      <c r="G137" s="29">
        <v>1.149E-4</v>
      </c>
      <c r="H137" s="30">
        <f t="shared" si="7"/>
        <v>0</v>
      </c>
      <c r="I137" s="31">
        <v>0.1</v>
      </c>
      <c r="J137" s="32">
        <f t="shared" si="8"/>
        <v>133</v>
      </c>
      <c r="M137" s="38"/>
    </row>
    <row r="138" spans="2:13" s="33" customFormat="1" ht="32.1" customHeight="1" x14ac:dyDescent="0.4">
      <c r="B138" s="57"/>
      <c r="C138" s="27" t="s">
        <v>271</v>
      </c>
      <c r="D138" s="58"/>
      <c r="E138" s="58"/>
      <c r="F138" s="59" t="s">
        <v>272</v>
      </c>
      <c r="G138" s="29">
        <v>4.1949999999999999E-3</v>
      </c>
      <c r="H138" s="30">
        <f t="shared" si="7"/>
        <v>0</v>
      </c>
      <c r="I138" s="31">
        <v>1</v>
      </c>
      <c r="J138" s="32">
        <f t="shared" si="8"/>
        <v>134</v>
      </c>
      <c r="M138" s="38"/>
    </row>
    <row r="139" spans="2:13" s="33" customFormat="1" ht="32.1" customHeight="1" x14ac:dyDescent="0.4">
      <c r="B139" s="43"/>
      <c r="C139" s="44" t="s">
        <v>273</v>
      </c>
      <c r="D139" s="44" t="s">
        <v>273</v>
      </c>
      <c r="E139" s="44"/>
      <c r="F139" s="37" t="s">
        <v>274</v>
      </c>
      <c r="G139" s="29">
        <v>2.1814E-3</v>
      </c>
      <c r="H139" s="30">
        <f t="shared" ref="H139:H151" si="9">INT(G139*$G$152)</f>
        <v>0</v>
      </c>
      <c r="I139" s="31">
        <v>1</v>
      </c>
      <c r="J139" s="32">
        <f t="shared" si="8"/>
        <v>135</v>
      </c>
      <c r="M139" s="38"/>
    </row>
    <row r="140" spans="2:13" s="33" customFormat="1" ht="32.1" customHeight="1" x14ac:dyDescent="0.4">
      <c r="B140" s="52"/>
      <c r="C140" s="49" t="s">
        <v>275</v>
      </c>
      <c r="D140" s="49" t="s">
        <v>275</v>
      </c>
      <c r="E140" s="49"/>
      <c r="F140" s="37" t="s">
        <v>274</v>
      </c>
      <c r="G140" s="29">
        <v>1.8878E-3</v>
      </c>
      <c r="H140" s="30">
        <f t="shared" si="9"/>
        <v>0</v>
      </c>
      <c r="I140" s="31">
        <v>1</v>
      </c>
      <c r="J140" s="32">
        <f t="shared" si="8"/>
        <v>136</v>
      </c>
      <c r="M140" s="38"/>
    </row>
    <row r="141" spans="2:13" s="33" customFormat="1" ht="32.1" customHeight="1" x14ac:dyDescent="0.4">
      <c r="B141" s="57"/>
      <c r="C141" s="27" t="s">
        <v>276</v>
      </c>
      <c r="D141" s="58" t="s">
        <v>277</v>
      </c>
      <c r="E141" s="58"/>
      <c r="F141" s="59" t="s">
        <v>121</v>
      </c>
      <c r="G141" s="29">
        <v>1.8175999999999999E-3</v>
      </c>
      <c r="H141" s="30">
        <f t="shared" si="9"/>
        <v>0</v>
      </c>
      <c r="I141" s="31">
        <v>1</v>
      </c>
      <c r="J141" s="32">
        <f t="shared" si="8"/>
        <v>137</v>
      </c>
      <c r="M141" s="38"/>
    </row>
    <row r="142" spans="2:13" s="33" customFormat="1" ht="32.1" customHeight="1" x14ac:dyDescent="0.4">
      <c r="B142" s="57"/>
      <c r="C142" s="27" t="s">
        <v>276</v>
      </c>
      <c r="D142" s="58" t="s">
        <v>278</v>
      </c>
      <c r="E142" s="58"/>
      <c r="F142" s="59" t="s">
        <v>121</v>
      </c>
      <c r="G142" s="29">
        <v>2.0758E-3</v>
      </c>
      <c r="H142" s="30">
        <f t="shared" si="9"/>
        <v>0</v>
      </c>
      <c r="I142" s="31">
        <v>1</v>
      </c>
      <c r="J142" s="32">
        <f t="shared" si="8"/>
        <v>138</v>
      </c>
      <c r="M142" s="38"/>
    </row>
    <row r="143" spans="2:13" s="33" customFormat="1" ht="32.1" customHeight="1" x14ac:dyDescent="0.4">
      <c r="B143" s="57" t="s">
        <v>279</v>
      </c>
      <c r="C143" s="27" t="s">
        <v>280</v>
      </c>
      <c r="D143" s="58" t="s">
        <v>281</v>
      </c>
      <c r="E143" s="58"/>
      <c r="F143" s="59" t="s">
        <v>282</v>
      </c>
      <c r="G143" s="29">
        <v>8.4400000000000002E-4</v>
      </c>
      <c r="H143" s="30">
        <f t="shared" si="9"/>
        <v>0</v>
      </c>
      <c r="I143" s="31">
        <v>1</v>
      </c>
      <c r="J143" s="32">
        <f t="shared" si="8"/>
        <v>139</v>
      </c>
      <c r="M143" s="38"/>
    </row>
    <row r="144" spans="2:13" s="33" customFormat="1" ht="32.1" customHeight="1" x14ac:dyDescent="0.4">
      <c r="B144" s="57"/>
      <c r="C144" s="27"/>
      <c r="D144" s="58" t="s">
        <v>283</v>
      </c>
      <c r="E144" s="58"/>
      <c r="F144" s="59" t="s">
        <v>282</v>
      </c>
      <c r="G144" s="29">
        <v>1.2658999999999999E-3</v>
      </c>
      <c r="H144" s="30">
        <f t="shared" si="9"/>
        <v>0</v>
      </c>
      <c r="I144" s="31">
        <v>1</v>
      </c>
      <c r="J144" s="32">
        <f t="shared" si="8"/>
        <v>140</v>
      </c>
      <c r="M144" s="38"/>
    </row>
    <row r="145" spans="2:15" s="33" customFormat="1" ht="32.1" customHeight="1" x14ac:dyDescent="0.4">
      <c r="B145" s="57"/>
      <c r="C145" s="27"/>
      <c r="D145" s="58" t="s">
        <v>284</v>
      </c>
      <c r="E145" s="58"/>
      <c r="F145" s="59" t="s">
        <v>282</v>
      </c>
      <c r="G145" s="29">
        <v>1.6879E-3</v>
      </c>
      <c r="H145" s="30">
        <f t="shared" si="9"/>
        <v>0</v>
      </c>
      <c r="I145" s="31">
        <v>1</v>
      </c>
      <c r="J145" s="32">
        <f t="shared" si="8"/>
        <v>141</v>
      </c>
      <c r="M145" s="38"/>
    </row>
    <row r="146" spans="2:15" s="33" customFormat="1" ht="32.1" customHeight="1" x14ac:dyDescent="0.4">
      <c r="B146" s="57"/>
      <c r="C146" s="27"/>
      <c r="D146" s="58" t="s">
        <v>285</v>
      </c>
      <c r="E146" s="58"/>
      <c r="F146" s="59" t="s">
        <v>282</v>
      </c>
      <c r="G146" s="29">
        <v>2.1099000000000001E-3</v>
      </c>
      <c r="H146" s="30">
        <f t="shared" si="9"/>
        <v>0</v>
      </c>
      <c r="I146" s="31">
        <v>1</v>
      </c>
      <c r="J146" s="32">
        <f t="shared" si="8"/>
        <v>142</v>
      </c>
      <c r="M146" s="38"/>
    </row>
    <row r="147" spans="2:15" s="33" customFormat="1" ht="32.1" customHeight="1" x14ac:dyDescent="0.4">
      <c r="B147" s="57"/>
      <c r="C147" s="27"/>
      <c r="D147" s="58" t="s">
        <v>286</v>
      </c>
      <c r="E147" s="58"/>
      <c r="F147" s="59" t="s">
        <v>282</v>
      </c>
      <c r="G147" s="29">
        <v>2.5319000000000001E-3</v>
      </c>
      <c r="H147" s="30">
        <f t="shared" si="9"/>
        <v>0</v>
      </c>
      <c r="I147" s="31">
        <v>1</v>
      </c>
      <c r="J147" s="32">
        <f t="shared" si="8"/>
        <v>143</v>
      </c>
      <c r="M147" s="38"/>
    </row>
    <row r="148" spans="2:15" s="33" customFormat="1" ht="32.1" customHeight="1" x14ac:dyDescent="0.4">
      <c r="B148" s="57"/>
      <c r="C148" s="27"/>
      <c r="D148" s="58" t="s">
        <v>287</v>
      </c>
      <c r="E148" s="58"/>
      <c r="F148" s="59" t="s">
        <v>282</v>
      </c>
      <c r="G148" s="29">
        <v>2.9539000000000002E-3</v>
      </c>
      <c r="H148" s="30">
        <f t="shared" si="9"/>
        <v>0</v>
      </c>
      <c r="I148" s="31">
        <v>1</v>
      </c>
      <c r="J148" s="32">
        <f t="shared" si="8"/>
        <v>144</v>
      </c>
      <c r="M148" s="38"/>
    </row>
    <row r="149" spans="2:15" s="33" customFormat="1" ht="32.1" customHeight="1" x14ac:dyDescent="0.4">
      <c r="B149" s="57"/>
      <c r="C149" s="27"/>
      <c r="D149" s="58" t="s">
        <v>288</v>
      </c>
      <c r="E149" s="58"/>
      <c r="F149" s="59" t="s">
        <v>282</v>
      </c>
      <c r="G149" s="29">
        <v>3.3758999999999998E-3</v>
      </c>
      <c r="H149" s="30">
        <f t="shared" si="9"/>
        <v>0</v>
      </c>
      <c r="I149" s="31">
        <v>1</v>
      </c>
      <c r="J149" s="32">
        <f t="shared" si="8"/>
        <v>145</v>
      </c>
      <c r="M149" s="38"/>
    </row>
    <row r="150" spans="2:15" s="33" customFormat="1" ht="32.1" customHeight="1" x14ac:dyDescent="0.4">
      <c r="B150" s="57"/>
      <c r="C150" s="27"/>
      <c r="D150" s="58" t="s">
        <v>289</v>
      </c>
      <c r="E150" s="58"/>
      <c r="F150" s="59" t="s">
        <v>282</v>
      </c>
      <c r="G150" s="29">
        <v>3.7978999999999999E-3</v>
      </c>
      <c r="H150" s="30">
        <f t="shared" si="9"/>
        <v>0</v>
      </c>
      <c r="I150" s="31">
        <v>1</v>
      </c>
      <c r="J150" s="32">
        <f t="shared" si="8"/>
        <v>146</v>
      </c>
      <c r="M150" s="38"/>
    </row>
    <row r="151" spans="2:15" s="33" customFormat="1" ht="32.1" customHeight="1" x14ac:dyDescent="0.4">
      <c r="B151" s="57"/>
      <c r="C151" s="27"/>
      <c r="D151" s="58" t="s">
        <v>290</v>
      </c>
      <c r="E151" s="58"/>
      <c r="F151" s="59" t="s">
        <v>282</v>
      </c>
      <c r="G151" s="29">
        <v>4.2199000000000004E-3</v>
      </c>
      <c r="H151" s="30">
        <f t="shared" si="9"/>
        <v>0</v>
      </c>
      <c r="I151" s="31">
        <v>1</v>
      </c>
      <c r="J151" s="32">
        <f t="shared" si="8"/>
        <v>147</v>
      </c>
      <c r="M151" s="38"/>
    </row>
    <row r="152" spans="2:15" ht="32.1" customHeight="1" thickBot="1" x14ac:dyDescent="0.45">
      <c r="B152" s="60"/>
      <c r="C152" s="61"/>
      <c r="D152" s="62"/>
      <c r="E152" s="62"/>
      <c r="F152" s="63"/>
      <c r="G152" s="64"/>
      <c r="H152" s="65">
        <f>SUM(H5:H151)</f>
        <v>0</v>
      </c>
      <c r="I152" s="66"/>
      <c r="J152" s="67"/>
      <c r="K152" s="8"/>
      <c r="M152" s="68"/>
      <c r="O152" s="23"/>
    </row>
    <row r="153" spans="2:15" ht="32.1" customHeight="1" x14ac:dyDescent="0.4">
      <c r="G153" s="69"/>
      <c r="H153" s="69"/>
      <c r="I153" s="70"/>
      <c r="N153" s="71"/>
    </row>
    <row r="154" spans="2:15" ht="32.1" customHeight="1" x14ac:dyDescent="0.4"/>
    <row r="155" spans="2:15" ht="32.1" customHeight="1" x14ac:dyDescent="0.4"/>
    <row r="156" spans="2:15" ht="32.1" customHeight="1" x14ac:dyDescent="0.4"/>
    <row r="159" spans="2:15" x14ac:dyDescent="0.4">
      <c r="B159" s="8"/>
      <c r="C159" s="8"/>
      <c r="D159" s="8"/>
      <c r="E159" s="8"/>
      <c r="F159" s="8"/>
      <c r="G159" s="8"/>
      <c r="H159" s="8"/>
      <c r="I159" s="220" t="s">
        <v>352</v>
      </c>
      <c r="J159" s="220"/>
      <c r="K159" s="8"/>
      <c r="L159" s="8"/>
    </row>
    <row r="160" spans="2:15" x14ac:dyDescent="0.4">
      <c r="B160" s="8"/>
      <c r="C160" s="8"/>
      <c r="D160" s="8"/>
      <c r="E160" s="8"/>
      <c r="F160" s="8"/>
      <c r="G160" s="8"/>
      <c r="H160" s="8"/>
      <c r="I160" s="220"/>
      <c r="J160" s="220"/>
      <c r="K160" s="8"/>
      <c r="L160" s="8"/>
    </row>
    <row r="166" spans="7:7" x14ac:dyDescent="0.4">
      <c r="G166" s="72">
        <f>SUM(G5:G152)</f>
        <v>0.99999979999999933</v>
      </c>
    </row>
  </sheetData>
  <mergeCells count="14">
    <mergeCell ref="B1:E2"/>
    <mergeCell ref="H3:H4"/>
    <mergeCell ref="B3:B4"/>
    <mergeCell ref="C3:C4"/>
    <mergeCell ref="E3:E4"/>
    <mergeCell ref="F3:F4"/>
    <mergeCell ref="G3:G4"/>
    <mergeCell ref="I159:J160"/>
    <mergeCell ref="I3:I4"/>
    <mergeCell ref="J3:J4"/>
    <mergeCell ref="M21:M22"/>
    <mergeCell ref="M24:M25"/>
    <mergeCell ref="M29:M30"/>
    <mergeCell ref="M32:M34"/>
  </mergeCells>
  <phoneticPr fontId="1"/>
  <printOptions horizontalCentered="1"/>
  <pageMargins left="0.98425196850393704" right="0.98425196850393704" top="0.98425196850393704" bottom="0.98425196850393704" header="0.51181102362204722" footer="0.51181102362204722"/>
  <pageSetup paperSize="9" scale="49" fitToHeight="0" orientation="portrait" r:id="rId1"/>
  <rowBreaks count="3" manualBreakCount="3">
    <brk id="46" max="9" man="1"/>
    <brk id="89" max="9" man="1"/>
    <brk id="13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tabSelected="1" view="pageBreakPreview" zoomScaleNormal="100" zoomScaleSheetLayoutView="100" workbookViewId="0"/>
  </sheetViews>
  <sheetFormatPr defaultRowHeight="18.75" x14ac:dyDescent="0.4"/>
  <cols>
    <col min="1" max="1" width="3.625" style="76" customWidth="1"/>
    <col min="2" max="2" width="4" style="76" customWidth="1"/>
    <col min="3" max="3" width="2.125" style="76" customWidth="1"/>
    <col min="4" max="4" width="10.25" style="76" customWidth="1"/>
    <col min="5" max="5" width="10.75" style="76" bestFit="1" customWidth="1"/>
    <col min="6" max="6" width="12.125" style="76" customWidth="1"/>
    <col min="7" max="9" width="10.875" style="76" customWidth="1"/>
    <col min="10" max="10" width="7.125" style="76" customWidth="1"/>
    <col min="11" max="11" width="11.75" style="76" customWidth="1"/>
    <col min="12" max="12" width="10.75" style="76" bestFit="1" customWidth="1"/>
    <col min="13" max="13" width="10.125" style="76" customWidth="1"/>
    <col min="14" max="16384" width="9" style="76"/>
  </cols>
  <sheetData>
    <row r="1" spans="1:20" ht="19.5" x14ac:dyDescent="0.4">
      <c r="A1" s="74"/>
      <c r="B1" s="74" t="s">
        <v>306</v>
      </c>
      <c r="C1" s="74"/>
      <c r="D1" s="74"/>
      <c r="E1" s="74"/>
      <c r="F1" s="74"/>
      <c r="G1" s="74"/>
      <c r="H1" s="74"/>
      <c r="I1" s="74"/>
      <c r="J1" s="74"/>
      <c r="K1" s="74"/>
      <c r="L1" s="74"/>
      <c r="M1" s="75" t="s">
        <v>341</v>
      </c>
      <c r="N1" s="74"/>
    </row>
    <row r="2" spans="1:20" ht="25.5" x14ac:dyDescent="0.4">
      <c r="A2" s="74"/>
      <c r="B2" s="74"/>
      <c r="C2" s="74"/>
      <c r="D2" s="74"/>
      <c r="E2" s="74"/>
      <c r="F2" s="241" t="s">
        <v>331</v>
      </c>
      <c r="G2" s="241"/>
      <c r="H2" s="241"/>
      <c r="I2" s="241"/>
      <c r="J2" s="241"/>
      <c r="K2" s="74"/>
      <c r="L2" s="74"/>
      <c r="M2" s="74"/>
      <c r="N2" s="74"/>
    </row>
    <row r="3" spans="1:20" ht="19.5" x14ac:dyDescent="0.4">
      <c r="A3" s="74"/>
      <c r="B3" s="74"/>
      <c r="C3" s="74"/>
      <c r="D3" s="74"/>
      <c r="E3" s="74"/>
      <c r="F3" s="74"/>
      <c r="G3" s="74"/>
      <c r="H3" s="74"/>
      <c r="I3" s="74"/>
      <c r="J3" s="74"/>
      <c r="K3" s="74"/>
      <c r="L3" s="74"/>
      <c r="M3" s="74"/>
      <c r="N3" s="74"/>
    </row>
    <row r="4" spans="1:20" ht="19.5" x14ac:dyDescent="0.4">
      <c r="A4" s="74"/>
      <c r="B4" s="74"/>
      <c r="C4" s="74"/>
      <c r="D4" s="260" t="s">
        <v>0</v>
      </c>
      <c r="E4" s="260"/>
      <c r="F4" s="260"/>
      <c r="G4" s="74"/>
      <c r="H4" s="74"/>
      <c r="I4" s="74"/>
      <c r="J4" s="74"/>
      <c r="K4" s="74"/>
      <c r="L4" s="74"/>
      <c r="M4" s="74"/>
      <c r="N4" s="74"/>
    </row>
    <row r="5" spans="1:20" ht="19.5" x14ac:dyDescent="0.4">
      <c r="A5" s="74"/>
      <c r="B5" s="74"/>
      <c r="C5" s="74"/>
      <c r="D5" s="77"/>
      <c r="E5" s="77"/>
      <c r="F5" s="77"/>
      <c r="G5" s="74"/>
      <c r="H5" s="74"/>
      <c r="I5" s="74"/>
      <c r="J5" s="74"/>
      <c r="K5" s="74"/>
      <c r="L5" s="74"/>
      <c r="M5" s="74"/>
      <c r="N5" s="74"/>
    </row>
    <row r="6" spans="1:20" ht="19.5" x14ac:dyDescent="0.4">
      <c r="A6" s="74"/>
      <c r="B6" s="262" t="s">
        <v>340</v>
      </c>
      <c r="C6" s="262"/>
      <c r="D6" s="262"/>
      <c r="E6" s="262"/>
      <c r="F6" s="262"/>
      <c r="G6" s="262"/>
      <c r="H6" s="262"/>
      <c r="I6" s="262"/>
      <c r="J6" s="262"/>
      <c r="K6" s="262"/>
      <c r="L6" s="262"/>
      <c r="M6" s="262"/>
      <c r="N6" s="262"/>
    </row>
    <row r="7" spans="1:20" ht="12.75" customHeight="1" x14ac:dyDescent="0.4">
      <c r="A7" s="74"/>
      <c r="B7" s="74"/>
      <c r="C7" s="74"/>
      <c r="D7" s="74"/>
      <c r="E7" s="74"/>
      <c r="F7" s="74"/>
      <c r="G7" s="74"/>
      <c r="H7" s="74"/>
      <c r="I7" s="74"/>
      <c r="J7" s="74"/>
      <c r="K7" s="74"/>
      <c r="L7" s="74"/>
      <c r="M7" s="74"/>
      <c r="N7" s="74"/>
    </row>
    <row r="8" spans="1:20" ht="19.5" x14ac:dyDescent="0.4">
      <c r="A8" s="74"/>
      <c r="B8" s="74"/>
      <c r="C8" s="74"/>
      <c r="D8" s="261" t="s">
        <v>6</v>
      </c>
      <c r="E8" s="261"/>
      <c r="F8" s="240"/>
      <c r="G8" s="240"/>
      <c r="H8" s="240"/>
      <c r="I8" s="240"/>
      <c r="J8" s="240"/>
      <c r="K8" s="240"/>
      <c r="L8" s="74"/>
      <c r="M8" s="74"/>
      <c r="N8" s="74"/>
    </row>
    <row r="9" spans="1:20" ht="19.5" x14ac:dyDescent="0.4">
      <c r="A9" s="74"/>
      <c r="B9" s="74"/>
      <c r="C9" s="74"/>
      <c r="D9" s="261" t="s">
        <v>7</v>
      </c>
      <c r="E9" s="261"/>
      <c r="F9" s="240"/>
      <c r="G9" s="240"/>
      <c r="H9" s="240"/>
      <c r="I9" s="240"/>
      <c r="J9" s="240"/>
      <c r="K9" s="240"/>
      <c r="L9" s="74"/>
      <c r="M9" s="74"/>
      <c r="N9" s="74"/>
    </row>
    <row r="10" spans="1:20" ht="19.5" x14ac:dyDescent="0.4">
      <c r="A10" s="74"/>
      <c r="B10" s="74"/>
      <c r="C10" s="74"/>
      <c r="D10" s="261" t="s">
        <v>8</v>
      </c>
      <c r="E10" s="261"/>
      <c r="F10" s="240"/>
      <c r="G10" s="240"/>
      <c r="H10" s="240"/>
      <c r="I10" s="240"/>
      <c r="J10" s="240"/>
      <c r="K10" s="240"/>
      <c r="L10" s="74"/>
      <c r="M10" s="74"/>
      <c r="N10" s="74"/>
    </row>
    <row r="11" spans="1:20" ht="19.5" x14ac:dyDescent="0.4">
      <c r="A11" s="74"/>
      <c r="B11" s="74"/>
      <c r="C11" s="74"/>
      <c r="D11" s="261" t="s">
        <v>9</v>
      </c>
      <c r="E11" s="261"/>
      <c r="F11" s="240"/>
      <c r="G11" s="240"/>
      <c r="H11" s="240"/>
      <c r="I11" s="240"/>
      <c r="J11" s="240"/>
      <c r="K11" s="240"/>
      <c r="L11" s="74"/>
      <c r="M11" s="74"/>
      <c r="N11" s="74"/>
    </row>
    <row r="12" spans="1:20" ht="19.5" x14ac:dyDescent="0.4">
      <c r="A12" s="74"/>
      <c r="B12" s="74"/>
      <c r="C12" s="74"/>
      <c r="D12" s="261" t="s">
        <v>10</v>
      </c>
      <c r="E12" s="261"/>
      <c r="F12" s="240"/>
      <c r="G12" s="240"/>
      <c r="H12" s="240"/>
      <c r="I12" s="240"/>
      <c r="J12" s="240"/>
      <c r="K12" s="240"/>
      <c r="L12" s="74"/>
      <c r="M12" s="74"/>
      <c r="N12" s="74"/>
    </row>
    <row r="13" spans="1:20" ht="19.5" x14ac:dyDescent="0.4">
      <c r="A13" s="74"/>
      <c r="B13" s="74"/>
      <c r="C13" s="74"/>
      <c r="D13" s="267" t="s">
        <v>11</v>
      </c>
      <c r="E13" s="267"/>
      <c r="F13" s="240"/>
      <c r="G13" s="240"/>
      <c r="H13" s="240"/>
      <c r="I13" s="240"/>
      <c r="J13" s="240"/>
      <c r="K13" s="240"/>
      <c r="L13" s="74"/>
      <c r="M13" s="74"/>
      <c r="N13" s="74"/>
    </row>
    <row r="14" spans="1:20" ht="19.5" x14ac:dyDescent="0.4">
      <c r="A14" s="74"/>
      <c r="B14" s="74"/>
      <c r="C14" s="74"/>
      <c r="D14" s="267" t="s">
        <v>12</v>
      </c>
      <c r="E14" s="267"/>
      <c r="F14" s="240"/>
      <c r="G14" s="240"/>
      <c r="H14" s="240"/>
      <c r="I14" s="240"/>
      <c r="J14" s="240"/>
      <c r="K14" s="240"/>
      <c r="L14" s="74"/>
      <c r="M14" s="78"/>
      <c r="N14" s="74"/>
    </row>
    <row r="15" spans="1:20" ht="19.5" x14ac:dyDescent="0.4">
      <c r="A15" s="74"/>
      <c r="B15" s="74"/>
      <c r="C15" s="74"/>
      <c r="D15" s="261" t="s">
        <v>13</v>
      </c>
      <c r="E15" s="261"/>
      <c r="F15" s="266">
        <f>M186</f>
        <v>0</v>
      </c>
      <c r="G15" s="266"/>
      <c r="H15" s="266"/>
      <c r="I15" s="266"/>
      <c r="J15" s="266"/>
      <c r="K15" s="266"/>
      <c r="L15" s="74"/>
      <c r="M15" s="74"/>
      <c r="N15" s="74"/>
      <c r="S15" s="79"/>
    </row>
    <row r="16" spans="1:20" ht="19.5" x14ac:dyDescent="0.4">
      <c r="A16" s="74"/>
      <c r="B16" s="74"/>
      <c r="C16" s="74"/>
      <c r="D16" s="74"/>
      <c r="E16" s="74"/>
      <c r="F16" s="74"/>
      <c r="G16" s="74"/>
      <c r="H16" s="74"/>
      <c r="I16" s="74"/>
      <c r="J16" s="74"/>
      <c r="K16" s="74"/>
      <c r="L16" s="74"/>
      <c r="M16" s="74"/>
      <c r="N16" s="74"/>
      <c r="T16" s="79"/>
    </row>
    <row r="17" spans="1:20" ht="20.25" thickBot="1" x14ac:dyDescent="0.45">
      <c r="A17" s="74"/>
      <c r="B17" s="74"/>
      <c r="C17" s="80"/>
      <c r="D17" s="81" t="s">
        <v>1</v>
      </c>
      <c r="E17" s="74"/>
      <c r="F17" s="74"/>
      <c r="G17" s="74"/>
      <c r="H17" s="74"/>
      <c r="I17" s="74"/>
      <c r="J17" s="74"/>
      <c r="K17" s="80"/>
      <c r="L17" s="82"/>
      <c r="M17" s="74"/>
      <c r="N17" s="74"/>
      <c r="T17" s="79"/>
    </row>
    <row r="18" spans="1:20" ht="19.5" x14ac:dyDescent="0.4">
      <c r="A18" s="74"/>
      <c r="B18" s="74"/>
      <c r="C18" s="74"/>
      <c r="D18" s="263" t="s">
        <v>2</v>
      </c>
      <c r="E18" s="263" t="s">
        <v>3</v>
      </c>
      <c r="F18" s="263" t="s">
        <v>4</v>
      </c>
      <c r="G18" s="263" t="s">
        <v>5</v>
      </c>
      <c r="H18" s="263"/>
      <c r="I18" s="74"/>
      <c r="J18" s="74"/>
      <c r="K18" s="74"/>
      <c r="L18" s="74"/>
      <c r="M18" s="74"/>
      <c r="N18" s="74"/>
    </row>
    <row r="19" spans="1:20" ht="24" customHeight="1" x14ac:dyDescent="0.4">
      <c r="A19" s="74"/>
      <c r="B19" s="74"/>
      <c r="C19" s="74"/>
      <c r="D19" s="264"/>
      <c r="E19" s="264"/>
      <c r="F19" s="264"/>
      <c r="G19" s="264"/>
      <c r="H19" s="264"/>
      <c r="I19" s="74"/>
      <c r="J19" s="74"/>
      <c r="K19" s="74"/>
      <c r="L19" s="74"/>
      <c r="M19" s="74"/>
      <c r="N19" s="74"/>
    </row>
    <row r="20" spans="1:20" ht="20.25" thickBot="1" x14ac:dyDescent="0.45">
      <c r="A20" s="74"/>
      <c r="B20" s="74"/>
      <c r="C20" s="74"/>
      <c r="D20" s="265"/>
      <c r="E20" s="265"/>
      <c r="F20" s="265"/>
      <c r="G20" s="265"/>
      <c r="H20" s="265"/>
      <c r="I20" s="74"/>
      <c r="J20" s="74"/>
      <c r="K20" s="74"/>
      <c r="L20" s="74"/>
      <c r="M20" s="74"/>
      <c r="N20" s="74"/>
    </row>
    <row r="21" spans="1:20" ht="19.5" x14ac:dyDescent="0.4">
      <c r="A21" s="74"/>
      <c r="B21" s="74"/>
      <c r="C21" s="74"/>
      <c r="D21" s="74"/>
      <c r="E21" s="74"/>
      <c r="F21" s="74"/>
      <c r="G21" s="74"/>
      <c r="H21" s="74"/>
      <c r="I21" s="74"/>
      <c r="J21" s="74"/>
      <c r="K21" s="74"/>
      <c r="L21" s="74"/>
      <c r="M21" s="74"/>
      <c r="N21" s="74"/>
    </row>
    <row r="22" spans="1:20" ht="20.25" thickBot="1" x14ac:dyDescent="0.45">
      <c r="A22" s="74"/>
      <c r="B22" s="74"/>
      <c r="C22" s="74"/>
      <c r="D22" s="74" t="s">
        <v>293</v>
      </c>
      <c r="E22" s="74"/>
      <c r="F22" s="74"/>
      <c r="G22" s="74"/>
      <c r="H22" s="74"/>
      <c r="I22" s="74"/>
      <c r="J22" s="74"/>
      <c r="K22" s="74"/>
      <c r="L22" s="74"/>
      <c r="M22" s="74"/>
      <c r="N22" s="74"/>
    </row>
    <row r="23" spans="1:20" ht="19.5" x14ac:dyDescent="0.4">
      <c r="A23" s="74"/>
      <c r="B23" s="254" t="s">
        <v>15</v>
      </c>
      <c r="C23" s="255"/>
      <c r="D23" s="255" t="s">
        <v>16</v>
      </c>
      <c r="E23" s="255"/>
      <c r="F23" s="256" t="s">
        <v>291</v>
      </c>
      <c r="G23" s="257"/>
      <c r="H23" s="256" t="s">
        <v>292</v>
      </c>
      <c r="I23" s="257"/>
      <c r="J23" s="83" t="s">
        <v>17</v>
      </c>
      <c r="K23" s="215" t="s">
        <v>18</v>
      </c>
      <c r="L23" s="83" t="s">
        <v>19</v>
      </c>
      <c r="M23" s="84" t="s">
        <v>20</v>
      </c>
      <c r="N23" s="74"/>
    </row>
    <row r="24" spans="1:20" ht="19.5" x14ac:dyDescent="0.4">
      <c r="A24" s="74"/>
      <c r="B24" s="268">
        <f>'（様式2）公共汚水桝設置完了報告書'!B28:C28</f>
        <v>1</v>
      </c>
      <c r="C24" s="269"/>
      <c r="D24" s="235" t="str">
        <f>契約単価算定表!C5</f>
        <v>取付管設置工(φ100)</v>
      </c>
      <c r="E24" s="236"/>
      <c r="F24" s="235" t="str">
        <f>契約単価算定表!D5</f>
        <v>φ100　地上距離　（～2ｍ）</v>
      </c>
      <c r="G24" s="236"/>
      <c r="H24" s="237" t="str">
        <f>契約単価算定表!E5</f>
        <v>購入土（路盤用砂)</v>
      </c>
      <c r="I24" s="238"/>
      <c r="J24" s="88" t="str">
        <f>契約単価算定表!F5</f>
        <v>箇所</v>
      </c>
      <c r="K24" s="192">
        <f>契約単価算定表!H5</f>
        <v>0</v>
      </c>
      <c r="L24" s="193"/>
      <c r="M24" s="194">
        <f>SUM(K24*L24)</f>
        <v>0</v>
      </c>
      <c r="N24" s="74"/>
    </row>
    <row r="25" spans="1:20" ht="19.5" x14ac:dyDescent="0.4">
      <c r="A25" s="74"/>
      <c r="B25" s="239">
        <v>2</v>
      </c>
      <c r="C25" s="240"/>
      <c r="D25" s="235"/>
      <c r="E25" s="236"/>
      <c r="F25" s="235" t="str">
        <f>契約単価算定表!D6</f>
        <v>φ100　地上距離　（2ｍ～3ｍ）</v>
      </c>
      <c r="G25" s="236"/>
      <c r="H25" s="237" t="str">
        <f>契約単価算定表!E6</f>
        <v>購入土（路盤用砂)</v>
      </c>
      <c r="I25" s="238"/>
      <c r="J25" s="88" t="str">
        <f>契約単価算定表!F6</f>
        <v>箇所</v>
      </c>
      <c r="K25" s="192">
        <f>契約単価算定表!H6</f>
        <v>0</v>
      </c>
      <c r="L25" s="193"/>
      <c r="M25" s="194">
        <f t="shared" ref="M25:M52" si="0">SUM(K25*L25)</f>
        <v>0</v>
      </c>
      <c r="N25" s="74"/>
    </row>
    <row r="26" spans="1:20" ht="19.5" x14ac:dyDescent="0.4">
      <c r="A26" s="74"/>
      <c r="B26" s="239">
        <v>3</v>
      </c>
      <c r="C26" s="240"/>
      <c r="D26" s="235"/>
      <c r="E26" s="236"/>
      <c r="F26" s="235" t="str">
        <f>契約単価算定表!D7</f>
        <v>φ100　地上距離　（3ｍ～4ｍ）</v>
      </c>
      <c r="G26" s="236"/>
      <c r="H26" s="237" t="str">
        <f>契約単価算定表!E7</f>
        <v>購入土（路盤用砂)</v>
      </c>
      <c r="I26" s="238"/>
      <c r="J26" s="88" t="str">
        <f>契約単価算定表!F7</f>
        <v>箇所</v>
      </c>
      <c r="K26" s="192">
        <f>契約単価算定表!H7</f>
        <v>0</v>
      </c>
      <c r="L26" s="193"/>
      <c r="M26" s="194">
        <f t="shared" si="0"/>
        <v>0</v>
      </c>
      <c r="N26" s="74"/>
    </row>
    <row r="27" spans="1:20" ht="19.5" x14ac:dyDescent="0.4">
      <c r="A27" s="74"/>
      <c r="B27" s="239">
        <v>4</v>
      </c>
      <c r="C27" s="240"/>
      <c r="D27" s="235"/>
      <c r="E27" s="236"/>
      <c r="F27" s="235" t="str">
        <f>契約単価算定表!D8</f>
        <v>φ100　地上距離　（4ｍ～5ｍ）</v>
      </c>
      <c r="G27" s="236"/>
      <c r="H27" s="237" t="str">
        <f>契約単価算定表!E8</f>
        <v>購入土（路盤用砂)</v>
      </c>
      <c r="I27" s="238"/>
      <c r="J27" s="88" t="str">
        <f>契約単価算定表!F8</f>
        <v>箇所</v>
      </c>
      <c r="K27" s="192">
        <f>契約単価算定表!H8</f>
        <v>0</v>
      </c>
      <c r="L27" s="193"/>
      <c r="M27" s="194">
        <f t="shared" si="0"/>
        <v>0</v>
      </c>
      <c r="N27" s="74"/>
    </row>
    <row r="28" spans="1:20" ht="19.5" x14ac:dyDescent="0.4">
      <c r="A28" s="74"/>
      <c r="B28" s="239">
        <v>5</v>
      </c>
      <c r="C28" s="240"/>
      <c r="D28" s="235"/>
      <c r="E28" s="236"/>
      <c r="F28" s="235" t="str">
        <f>契約単価算定表!D9</f>
        <v>φ100　地上距離　（5ｍ～6ｍ）</v>
      </c>
      <c r="G28" s="236"/>
      <c r="H28" s="237" t="str">
        <f>契約単価算定表!E9</f>
        <v>購入土（路盤用砂)</v>
      </c>
      <c r="I28" s="238"/>
      <c r="J28" s="88" t="str">
        <f>契約単価算定表!F9</f>
        <v>箇所</v>
      </c>
      <c r="K28" s="192">
        <f>契約単価算定表!H9</f>
        <v>0</v>
      </c>
      <c r="L28" s="193">
        <v>25</v>
      </c>
      <c r="M28" s="194">
        <f t="shared" si="0"/>
        <v>0</v>
      </c>
      <c r="N28" s="74"/>
    </row>
    <row r="29" spans="1:20" ht="19.5" x14ac:dyDescent="0.4">
      <c r="A29" s="74"/>
      <c r="B29" s="239">
        <v>6</v>
      </c>
      <c r="C29" s="240"/>
      <c r="D29" s="235"/>
      <c r="E29" s="236"/>
      <c r="F29" s="235" t="str">
        <f>契約単価算定表!D10</f>
        <v>φ100　地上距離　（6ｍ～7ｍ）</v>
      </c>
      <c r="G29" s="236"/>
      <c r="H29" s="237" t="str">
        <f>契約単価算定表!E10</f>
        <v>購入土（路盤用砂)</v>
      </c>
      <c r="I29" s="238"/>
      <c r="J29" s="88" t="str">
        <f>契約単価算定表!F10</f>
        <v>箇所</v>
      </c>
      <c r="K29" s="192">
        <f>契約単価算定表!H10</f>
        <v>0</v>
      </c>
      <c r="L29" s="193"/>
      <c r="M29" s="194">
        <f t="shared" si="0"/>
        <v>0</v>
      </c>
      <c r="N29" s="74"/>
    </row>
    <row r="30" spans="1:20" ht="19.5" x14ac:dyDescent="0.4">
      <c r="A30" s="74"/>
      <c r="B30" s="239">
        <v>7</v>
      </c>
      <c r="C30" s="240"/>
      <c r="D30" s="235"/>
      <c r="E30" s="236"/>
      <c r="F30" s="235" t="str">
        <f>契約単価算定表!D11</f>
        <v>φ100　地上距離　（7ｍ～8ｍ）</v>
      </c>
      <c r="G30" s="236"/>
      <c r="H30" s="237" t="str">
        <f>契約単価算定表!E11</f>
        <v>購入土（路盤用砂)</v>
      </c>
      <c r="I30" s="238"/>
      <c r="J30" s="88" t="str">
        <f>契約単価算定表!F11</f>
        <v>箇所</v>
      </c>
      <c r="K30" s="192">
        <f>契約単価算定表!H11</f>
        <v>0</v>
      </c>
      <c r="L30" s="193"/>
      <c r="M30" s="194">
        <f t="shared" si="0"/>
        <v>0</v>
      </c>
      <c r="N30" s="74"/>
    </row>
    <row r="31" spans="1:20" ht="19.5" x14ac:dyDescent="0.4">
      <c r="A31" s="74"/>
      <c r="B31" s="239">
        <v>8</v>
      </c>
      <c r="C31" s="240"/>
      <c r="D31" s="235"/>
      <c r="E31" s="236"/>
      <c r="F31" s="235" t="str">
        <f>契約単価算定表!D12</f>
        <v>φ100　地上距離　（8ｍ～9ｍ）</v>
      </c>
      <c r="G31" s="236"/>
      <c r="H31" s="237" t="str">
        <f>契約単価算定表!E12</f>
        <v>購入土（路盤用砂)</v>
      </c>
      <c r="I31" s="238"/>
      <c r="J31" s="88" t="str">
        <f>契約単価算定表!F12</f>
        <v>箇所</v>
      </c>
      <c r="K31" s="192">
        <f>契約単価算定表!H12</f>
        <v>0</v>
      </c>
      <c r="L31" s="193"/>
      <c r="M31" s="194">
        <f t="shared" si="0"/>
        <v>0</v>
      </c>
      <c r="N31" s="74"/>
    </row>
    <row r="32" spans="1:20" ht="19.5" x14ac:dyDescent="0.4">
      <c r="A32" s="74"/>
      <c r="B32" s="239">
        <v>9</v>
      </c>
      <c r="C32" s="240"/>
      <c r="D32" s="235"/>
      <c r="E32" s="236"/>
      <c r="F32" s="235" t="str">
        <f>契約単価算定表!D13</f>
        <v>φ100　地上距離　（9ｍ～10ｍ）</v>
      </c>
      <c r="G32" s="236"/>
      <c r="H32" s="237" t="str">
        <f>契約単価算定表!E13</f>
        <v>購入土（路盤用砂)</v>
      </c>
      <c r="I32" s="238"/>
      <c r="J32" s="88" t="str">
        <f>契約単価算定表!F13</f>
        <v>箇所</v>
      </c>
      <c r="K32" s="192">
        <f>契約単価算定表!H13</f>
        <v>0</v>
      </c>
      <c r="L32" s="193"/>
      <c r="M32" s="194">
        <f t="shared" si="0"/>
        <v>0</v>
      </c>
      <c r="N32" s="74"/>
    </row>
    <row r="33" spans="1:14" ht="19.5" x14ac:dyDescent="0.4">
      <c r="A33" s="74"/>
      <c r="B33" s="239">
        <v>10</v>
      </c>
      <c r="C33" s="240"/>
      <c r="D33" s="235"/>
      <c r="E33" s="236"/>
      <c r="F33" s="235" t="str">
        <f>契約単価算定表!D14</f>
        <v>φ100　地上距離　（～2ｍ）</v>
      </c>
      <c r="G33" s="236"/>
      <c r="H33" s="237" t="str">
        <f>契約単価算定表!E14</f>
        <v>購入土（路盤用砂)
本管種がHP管又は陶管又は組立人孔接続型</v>
      </c>
      <c r="I33" s="238"/>
      <c r="J33" s="88" t="str">
        <f>契約単価算定表!F14</f>
        <v>箇所</v>
      </c>
      <c r="K33" s="192">
        <f>契約単価算定表!H14</f>
        <v>0</v>
      </c>
      <c r="L33" s="193"/>
      <c r="M33" s="194">
        <f t="shared" si="0"/>
        <v>0</v>
      </c>
      <c r="N33" s="74"/>
    </row>
    <row r="34" spans="1:14" ht="19.5" x14ac:dyDescent="0.4">
      <c r="A34" s="74"/>
      <c r="B34" s="239">
        <v>11</v>
      </c>
      <c r="C34" s="240"/>
      <c r="D34" s="235"/>
      <c r="E34" s="236"/>
      <c r="F34" s="235" t="str">
        <f>契約単価算定表!D15</f>
        <v>φ100　地上距離　（2ｍ～3ｍ）</v>
      </c>
      <c r="G34" s="236"/>
      <c r="H34" s="237" t="str">
        <f>契約単価算定表!E15</f>
        <v>購入土（路盤用砂)
本管種がHP管又は陶管又は組立人孔接続型</v>
      </c>
      <c r="I34" s="238"/>
      <c r="J34" s="88" t="str">
        <f>契約単価算定表!F15</f>
        <v>箇所</v>
      </c>
      <c r="K34" s="192">
        <f>契約単価算定表!H15</f>
        <v>0</v>
      </c>
      <c r="L34" s="193"/>
      <c r="M34" s="194">
        <f t="shared" si="0"/>
        <v>0</v>
      </c>
      <c r="N34" s="74"/>
    </row>
    <row r="35" spans="1:14" ht="19.5" x14ac:dyDescent="0.4">
      <c r="A35" s="74"/>
      <c r="B35" s="239">
        <v>12</v>
      </c>
      <c r="C35" s="240"/>
      <c r="D35" s="235"/>
      <c r="E35" s="236"/>
      <c r="F35" s="235" t="str">
        <f>契約単価算定表!D16</f>
        <v>φ100　地上距離　（3ｍ～4ｍ）</v>
      </c>
      <c r="G35" s="236"/>
      <c r="H35" s="237" t="str">
        <f>契約単価算定表!E16</f>
        <v>購入土（路盤用砂)
本管種がHP管又は陶管又は組立人孔接続型</v>
      </c>
      <c r="I35" s="238"/>
      <c r="J35" s="88" t="str">
        <f>契約単価算定表!F16</f>
        <v>箇所</v>
      </c>
      <c r="K35" s="192">
        <f>契約単価算定表!H16</f>
        <v>0</v>
      </c>
      <c r="L35" s="193"/>
      <c r="M35" s="194">
        <f t="shared" si="0"/>
        <v>0</v>
      </c>
      <c r="N35" s="74"/>
    </row>
    <row r="36" spans="1:14" ht="19.5" x14ac:dyDescent="0.4">
      <c r="A36" s="74"/>
      <c r="B36" s="239">
        <v>13</v>
      </c>
      <c r="C36" s="240"/>
      <c r="D36" s="235"/>
      <c r="E36" s="236"/>
      <c r="F36" s="235" t="str">
        <f>契約単価算定表!D17</f>
        <v>φ100　地上距離　（4ｍ～5ｍ）</v>
      </c>
      <c r="G36" s="236"/>
      <c r="H36" s="237" t="str">
        <f>契約単価算定表!E17</f>
        <v>購入土（路盤用砂)
本管種がHP管又は陶管又は組立人孔接続型</v>
      </c>
      <c r="I36" s="238"/>
      <c r="J36" s="88" t="str">
        <f>契約単価算定表!F17</f>
        <v>箇所</v>
      </c>
      <c r="K36" s="192">
        <f>契約単価算定表!H17</f>
        <v>0</v>
      </c>
      <c r="L36" s="193"/>
      <c r="M36" s="194">
        <f t="shared" si="0"/>
        <v>0</v>
      </c>
      <c r="N36" s="74"/>
    </row>
    <row r="37" spans="1:14" ht="19.5" x14ac:dyDescent="0.4">
      <c r="A37" s="74"/>
      <c r="B37" s="239">
        <v>14</v>
      </c>
      <c r="C37" s="240"/>
      <c r="D37" s="235"/>
      <c r="E37" s="236"/>
      <c r="F37" s="235" t="str">
        <f>契約単価算定表!D18</f>
        <v>φ100　地上距離　（5ｍ～6ｍ）</v>
      </c>
      <c r="G37" s="236"/>
      <c r="H37" s="237" t="str">
        <f>契約単価算定表!E18</f>
        <v>購入土（路盤用砂)
本管種がHP管又は陶管又は組立人孔接続型</v>
      </c>
      <c r="I37" s="238"/>
      <c r="J37" s="88" t="str">
        <f>契約単価算定表!F18</f>
        <v>箇所</v>
      </c>
      <c r="K37" s="192">
        <f>契約単価算定表!H18</f>
        <v>0</v>
      </c>
      <c r="L37" s="193"/>
      <c r="M37" s="194">
        <f t="shared" si="0"/>
        <v>0</v>
      </c>
      <c r="N37" s="74"/>
    </row>
    <row r="38" spans="1:14" ht="19.5" x14ac:dyDescent="0.4">
      <c r="A38" s="74"/>
      <c r="B38" s="239">
        <v>15</v>
      </c>
      <c r="C38" s="240"/>
      <c r="D38" s="235"/>
      <c r="E38" s="236"/>
      <c r="F38" s="235" t="str">
        <f>契約単価算定表!D19</f>
        <v>φ100　地上距離　（6ｍ～7ｍ）</v>
      </c>
      <c r="G38" s="236"/>
      <c r="H38" s="237" t="str">
        <f>契約単価算定表!E19</f>
        <v>購入土（路盤用砂)
本管種がHP管又は陶管又は組立人孔接続型</v>
      </c>
      <c r="I38" s="238"/>
      <c r="J38" s="88" t="str">
        <f>契約単価算定表!F19</f>
        <v>箇所</v>
      </c>
      <c r="K38" s="192">
        <f>契約単価算定表!H19</f>
        <v>0</v>
      </c>
      <c r="L38" s="193"/>
      <c r="M38" s="194">
        <f t="shared" si="0"/>
        <v>0</v>
      </c>
      <c r="N38" s="74"/>
    </row>
    <row r="39" spans="1:14" ht="19.5" x14ac:dyDescent="0.4">
      <c r="A39" s="74"/>
      <c r="B39" s="239">
        <v>16</v>
      </c>
      <c r="C39" s="240"/>
      <c r="D39" s="235"/>
      <c r="E39" s="236"/>
      <c r="F39" s="235" t="str">
        <f>契約単価算定表!D20</f>
        <v>φ100　地上距離　（7ｍ～8ｍ）</v>
      </c>
      <c r="G39" s="236"/>
      <c r="H39" s="237" t="str">
        <f>契約単価算定表!E20</f>
        <v>購入土（路盤用砂)
本管種がHP管又は陶管又は組立人孔接続型</v>
      </c>
      <c r="I39" s="238"/>
      <c r="J39" s="88" t="str">
        <f>契約単価算定表!F20</f>
        <v>箇所</v>
      </c>
      <c r="K39" s="192">
        <f>契約単価算定表!H20</f>
        <v>0</v>
      </c>
      <c r="L39" s="193"/>
      <c r="M39" s="194">
        <f t="shared" si="0"/>
        <v>0</v>
      </c>
      <c r="N39" s="74"/>
    </row>
    <row r="40" spans="1:14" ht="19.5" x14ac:dyDescent="0.4">
      <c r="A40" s="74"/>
      <c r="B40" s="239">
        <v>17</v>
      </c>
      <c r="C40" s="240"/>
      <c r="D40" s="235"/>
      <c r="E40" s="236"/>
      <c r="F40" s="235" t="str">
        <f>契約単価算定表!D21</f>
        <v>φ100　地上距離　（8ｍ～9ｍ）</v>
      </c>
      <c r="G40" s="236"/>
      <c r="H40" s="237" t="str">
        <f>契約単価算定表!E21</f>
        <v>購入土（路盤用砂)
本管種がHP管又は陶管又は組立人孔接続型</v>
      </c>
      <c r="I40" s="238"/>
      <c r="J40" s="88" t="str">
        <f>契約単価算定表!F21</f>
        <v>箇所</v>
      </c>
      <c r="K40" s="192">
        <f>契約単価算定表!H21</f>
        <v>0</v>
      </c>
      <c r="L40" s="193"/>
      <c r="M40" s="194">
        <f t="shared" si="0"/>
        <v>0</v>
      </c>
      <c r="N40" s="74"/>
    </row>
    <row r="41" spans="1:14" ht="19.5" x14ac:dyDescent="0.4">
      <c r="A41" s="74"/>
      <c r="B41" s="239">
        <v>18</v>
      </c>
      <c r="C41" s="240"/>
      <c r="D41" s="235"/>
      <c r="E41" s="236"/>
      <c r="F41" s="235" t="str">
        <f>契約単価算定表!D22</f>
        <v>φ100　地上距離　（9ｍ～10ｍ）</v>
      </c>
      <c r="G41" s="236"/>
      <c r="H41" s="237" t="str">
        <f>契約単価算定表!E22</f>
        <v>購入土（路盤用砂)
本管種がHP管又は陶管又は組立人孔接続型</v>
      </c>
      <c r="I41" s="238"/>
      <c r="J41" s="88" t="str">
        <f>契約単価算定表!F22</f>
        <v>箇所</v>
      </c>
      <c r="K41" s="192">
        <f>契約単価算定表!H22</f>
        <v>0</v>
      </c>
      <c r="L41" s="193"/>
      <c r="M41" s="194">
        <f t="shared" si="0"/>
        <v>0</v>
      </c>
      <c r="N41" s="74"/>
    </row>
    <row r="42" spans="1:14" ht="19.5" x14ac:dyDescent="0.4">
      <c r="A42" s="74"/>
      <c r="B42" s="239">
        <v>19</v>
      </c>
      <c r="C42" s="240"/>
      <c r="D42" s="235" t="str">
        <f>契約単価算定表!C23</f>
        <v>取付管設置工(φ150)</v>
      </c>
      <c r="E42" s="236"/>
      <c r="F42" s="235" t="str">
        <f>契約単価算定表!D23</f>
        <v>φ150　地上距離　（～2ｍ）</v>
      </c>
      <c r="G42" s="236"/>
      <c r="H42" s="237" t="str">
        <f>契約単価算定表!E23</f>
        <v>購入土（路盤用砂)</v>
      </c>
      <c r="I42" s="238"/>
      <c r="J42" s="88" t="str">
        <f>契約単価算定表!F23</f>
        <v>箇所</v>
      </c>
      <c r="K42" s="192">
        <f>契約単価算定表!H23</f>
        <v>0</v>
      </c>
      <c r="L42" s="193"/>
      <c r="M42" s="194">
        <f t="shared" si="0"/>
        <v>0</v>
      </c>
      <c r="N42" s="74"/>
    </row>
    <row r="43" spans="1:14" ht="19.5" x14ac:dyDescent="0.4">
      <c r="A43" s="74"/>
      <c r="B43" s="239">
        <v>20</v>
      </c>
      <c r="C43" s="240"/>
      <c r="D43" s="235"/>
      <c r="E43" s="236"/>
      <c r="F43" s="235" t="str">
        <f>契約単価算定表!D24</f>
        <v>φ150　地上距離　（2ｍ～3ｍ）</v>
      </c>
      <c r="G43" s="236"/>
      <c r="H43" s="237" t="str">
        <f>契約単価算定表!E24</f>
        <v>購入土（路盤用砂)</v>
      </c>
      <c r="I43" s="238"/>
      <c r="J43" s="88" t="str">
        <f>契約単価算定表!F24</f>
        <v>箇所</v>
      </c>
      <c r="K43" s="192">
        <f>契約単価算定表!H24</f>
        <v>0</v>
      </c>
      <c r="L43" s="193"/>
      <c r="M43" s="194">
        <f t="shared" si="0"/>
        <v>0</v>
      </c>
      <c r="N43" s="74"/>
    </row>
    <row r="44" spans="1:14" ht="19.5" x14ac:dyDescent="0.4">
      <c r="A44" s="74"/>
      <c r="B44" s="239">
        <v>21</v>
      </c>
      <c r="C44" s="240"/>
      <c r="D44" s="235"/>
      <c r="E44" s="236"/>
      <c r="F44" s="235" t="str">
        <f>契約単価算定表!D25</f>
        <v>φ150　地上距離　（3ｍ～4ｍ）</v>
      </c>
      <c r="G44" s="236"/>
      <c r="H44" s="237" t="str">
        <f>契約単価算定表!E25</f>
        <v>購入土（路盤用砂)</v>
      </c>
      <c r="I44" s="238"/>
      <c r="J44" s="88" t="str">
        <f>契約単価算定表!F25</f>
        <v>箇所</v>
      </c>
      <c r="K44" s="192">
        <f>契約単価算定表!H25</f>
        <v>0</v>
      </c>
      <c r="L44" s="193"/>
      <c r="M44" s="194">
        <f t="shared" si="0"/>
        <v>0</v>
      </c>
      <c r="N44" s="74"/>
    </row>
    <row r="45" spans="1:14" ht="19.5" x14ac:dyDescent="0.4">
      <c r="A45" s="74"/>
      <c r="B45" s="239">
        <v>22</v>
      </c>
      <c r="C45" s="240"/>
      <c r="D45" s="235"/>
      <c r="E45" s="236"/>
      <c r="F45" s="235" t="str">
        <f>契約単価算定表!D26</f>
        <v>φ150　地上距離　（4ｍ～5ｍ）</v>
      </c>
      <c r="G45" s="236"/>
      <c r="H45" s="237" t="str">
        <f>契約単価算定表!E26</f>
        <v>購入土（路盤用砂)</v>
      </c>
      <c r="I45" s="238"/>
      <c r="J45" s="88" t="str">
        <f>契約単価算定表!F26</f>
        <v>箇所</v>
      </c>
      <c r="K45" s="192">
        <f>契約単価算定表!H26</f>
        <v>0</v>
      </c>
      <c r="L45" s="193"/>
      <c r="M45" s="194">
        <f t="shared" si="0"/>
        <v>0</v>
      </c>
      <c r="N45" s="74"/>
    </row>
    <row r="46" spans="1:14" ht="19.5" x14ac:dyDescent="0.4">
      <c r="A46" s="74"/>
      <c r="B46" s="239">
        <v>23</v>
      </c>
      <c r="C46" s="240"/>
      <c r="D46" s="235"/>
      <c r="E46" s="236"/>
      <c r="F46" s="235" t="str">
        <f>契約単価算定表!D27</f>
        <v>φ150　地上距離　（5ｍ～6ｍ）</v>
      </c>
      <c r="G46" s="236"/>
      <c r="H46" s="237" t="str">
        <f>契約単価算定表!E27</f>
        <v>購入土（路盤用砂)</v>
      </c>
      <c r="I46" s="238"/>
      <c r="J46" s="88" t="str">
        <f>契約単価算定表!F27</f>
        <v>箇所</v>
      </c>
      <c r="K46" s="192">
        <f>契約単価算定表!H27</f>
        <v>0</v>
      </c>
      <c r="L46" s="193"/>
      <c r="M46" s="194">
        <f t="shared" si="0"/>
        <v>0</v>
      </c>
      <c r="N46" s="74"/>
    </row>
    <row r="47" spans="1:14" ht="19.5" x14ac:dyDescent="0.4">
      <c r="A47" s="74"/>
      <c r="B47" s="239">
        <v>24</v>
      </c>
      <c r="C47" s="240"/>
      <c r="D47" s="235"/>
      <c r="E47" s="236"/>
      <c r="F47" s="235" t="str">
        <f>契約単価算定表!D28</f>
        <v>φ150　地上距離　（6ｍ～7ｍ）</v>
      </c>
      <c r="G47" s="236"/>
      <c r="H47" s="237" t="str">
        <f>契約単価算定表!E28</f>
        <v>購入土（路盤用砂)</v>
      </c>
      <c r="I47" s="238"/>
      <c r="J47" s="88" t="str">
        <f>契約単価算定表!F28</f>
        <v>箇所</v>
      </c>
      <c r="K47" s="192">
        <f>契約単価算定表!H28</f>
        <v>0</v>
      </c>
      <c r="L47" s="193"/>
      <c r="M47" s="194">
        <f t="shared" si="0"/>
        <v>0</v>
      </c>
      <c r="N47" s="74"/>
    </row>
    <row r="48" spans="1:14" ht="19.5" x14ac:dyDescent="0.4">
      <c r="A48" s="74"/>
      <c r="B48" s="239">
        <v>25</v>
      </c>
      <c r="C48" s="240"/>
      <c r="D48" s="235"/>
      <c r="E48" s="236"/>
      <c r="F48" s="235" t="str">
        <f>契約単価算定表!D29</f>
        <v>φ150　地上距離　（7ｍ～8ｍ）</v>
      </c>
      <c r="G48" s="236"/>
      <c r="H48" s="237" t="str">
        <f>契約単価算定表!E29</f>
        <v>購入土（路盤用砂)</v>
      </c>
      <c r="I48" s="238"/>
      <c r="J48" s="88" t="str">
        <f>契約単価算定表!F29</f>
        <v>箇所</v>
      </c>
      <c r="K48" s="192">
        <f>契約単価算定表!H29</f>
        <v>0</v>
      </c>
      <c r="L48" s="193"/>
      <c r="M48" s="194">
        <f t="shared" si="0"/>
        <v>0</v>
      </c>
      <c r="N48" s="74"/>
    </row>
    <row r="49" spans="1:14" ht="19.5" x14ac:dyDescent="0.4">
      <c r="A49" s="74"/>
      <c r="B49" s="239">
        <v>26</v>
      </c>
      <c r="C49" s="240"/>
      <c r="D49" s="235"/>
      <c r="E49" s="236"/>
      <c r="F49" s="235" t="str">
        <f>契約単価算定表!D30</f>
        <v>φ150　地上距離　（8ｍ～9ｍ）</v>
      </c>
      <c r="G49" s="236"/>
      <c r="H49" s="237" t="str">
        <f>契約単価算定表!E30</f>
        <v>購入土（路盤用砂)</v>
      </c>
      <c r="I49" s="238"/>
      <c r="J49" s="88" t="str">
        <f>契約単価算定表!F30</f>
        <v>箇所</v>
      </c>
      <c r="K49" s="192">
        <f>契約単価算定表!H30</f>
        <v>0</v>
      </c>
      <c r="L49" s="193"/>
      <c r="M49" s="194">
        <f t="shared" si="0"/>
        <v>0</v>
      </c>
      <c r="N49" s="74"/>
    </row>
    <row r="50" spans="1:14" ht="19.5" x14ac:dyDescent="0.4">
      <c r="A50" s="74"/>
      <c r="B50" s="239">
        <v>27</v>
      </c>
      <c r="C50" s="240"/>
      <c r="D50" s="235"/>
      <c r="E50" s="236"/>
      <c r="F50" s="235" t="str">
        <f>契約単価算定表!D31</f>
        <v>φ150　地上距離　（9ｍ～10ｍ）</v>
      </c>
      <c r="G50" s="236"/>
      <c r="H50" s="237" t="str">
        <f>契約単価算定表!E31</f>
        <v>購入土（路盤用砂)</v>
      </c>
      <c r="I50" s="238"/>
      <c r="J50" s="88" t="str">
        <f>契約単価算定表!F31</f>
        <v>箇所</v>
      </c>
      <c r="K50" s="192">
        <f>契約単価算定表!H31</f>
        <v>0</v>
      </c>
      <c r="L50" s="193"/>
      <c r="M50" s="194">
        <f t="shared" si="0"/>
        <v>0</v>
      </c>
      <c r="N50" s="74"/>
    </row>
    <row r="51" spans="1:14" ht="19.5" x14ac:dyDescent="0.4">
      <c r="A51" s="74"/>
      <c r="B51" s="239">
        <v>28</v>
      </c>
      <c r="C51" s="240"/>
      <c r="D51" s="235"/>
      <c r="E51" s="236"/>
      <c r="F51" s="235" t="str">
        <f>契約単価算定表!D32</f>
        <v>φ150　地上距離　（～2ｍ）</v>
      </c>
      <c r="G51" s="236"/>
      <c r="H51" s="237" t="str">
        <f>契約単価算定表!E32</f>
        <v>購入土（路盤用砂)
本管種がHP管又は陶管又は組立人孔接続型</v>
      </c>
      <c r="I51" s="238"/>
      <c r="J51" s="88" t="str">
        <f>契約単価算定表!F32</f>
        <v>箇所</v>
      </c>
      <c r="K51" s="192">
        <f>契約単価算定表!H32</f>
        <v>0</v>
      </c>
      <c r="L51" s="193"/>
      <c r="M51" s="194">
        <f t="shared" si="0"/>
        <v>0</v>
      </c>
      <c r="N51" s="74"/>
    </row>
    <row r="52" spans="1:14" ht="19.5" x14ac:dyDescent="0.4">
      <c r="A52" s="74"/>
      <c r="B52" s="239">
        <v>29</v>
      </c>
      <c r="C52" s="240"/>
      <c r="D52" s="235"/>
      <c r="E52" s="236"/>
      <c r="F52" s="235" t="str">
        <f>契約単価算定表!D33</f>
        <v>φ150　地上距離　（2ｍ～3ｍ）</v>
      </c>
      <c r="G52" s="236"/>
      <c r="H52" s="237" t="str">
        <f>契約単価算定表!E33</f>
        <v>購入土（路盤用砂)
本管種がHP管又は陶管又は組立人孔接続型</v>
      </c>
      <c r="I52" s="238"/>
      <c r="J52" s="88" t="str">
        <f>契約単価算定表!F33</f>
        <v>箇所</v>
      </c>
      <c r="K52" s="192">
        <f>契約単価算定表!H33</f>
        <v>0</v>
      </c>
      <c r="L52" s="193"/>
      <c r="M52" s="194">
        <f t="shared" si="0"/>
        <v>0</v>
      </c>
      <c r="N52" s="74"/>
    </row>
    <row r="53" spans="1:14" ht="20.25" thickBot="1" x14ac:dyDescent="0.45">
      <c r="A53" s="74"/>
      <c r="B53" s="258">
        <v>30</v>
      </c>
      <c r="C53" s="259"/>
      <c r="D53" s="235"/>
      <c r="E53" s="236"/>
      <c r="F53" s="235" t="str">
        <f>契約単価算定表!D34</f>
        <v>φ150　地上距離　（3ｍ～4ｍ）</v>
      </c>
      <c r="G53" s="236"/>
      <c r="H53" s="237" t="str">
        <f>契約単価算定表!E34</f>
        <v>購入土（路盤用砂)
本管種がHP管又は陶管又は組立人孔接続型</v>
      </c>
      <c r="I53" s="238"/>
      <c r="J53" s="88" t="str">
        <f>契約単価算定表!F34</f>
        <v>箇所</v>
      </c>
      <c r="K53" s="192">
        <f>契約単価算定表!H34</f>
        <v>0</v>
      </c>
      <c r="L53" s="195"/>
      <c r="M53" s="194">
        <f>SUM(K53*L53)</f>
        <v>0</v>
      </c>
      <c r="N53" s="74"/>
    </row>
    <row r="54" spans="1:14" ht="19.5" x14ac:dyDescent="0.4">
      <c r="A54" s="74"/>
      <c r="B54" s="74"/>
      <c r="C54" s="74"/>
      <c r="D54" s="74"/>
      <c r="E54" s="74"/>
      <c r="F54" s="74"/>
      <c r="G54" s="74"/>
      <c r="H54" s="74"/>
      <c r="I54" s="74"/>
      <c r="J54" s="74"/>
      <c r="K54" s="74"/>
      <c r="L54" s="74"/>
      <c r="M54" s="91"/>
      <c r="N54" s="74"/>
    </row>
    <row r="55" spans="1:14" ht="20.25" thickBot="1" x14ac:dyDescent="0.45">
      <c r="A55" s="74"/>
      <c r="B55" s="74"/>
      <c r="C55" s="74"/>
      <c r="D55" s="74" t="s">
        <v>294</v>
      </c>
      <c r="E55" s="74"/>
      <c r="F55" s="74"/>
      <c r="G55" s="74"/>
      <c r="H55" s="74"/>
      <c r="I55" s="74"/>
      <c r="J55" s="74"/>
      <c r="K55" s="74"/>
      <c r="L55" s="74"/>
      <c r="M55" s="91"/>
      <c r="N55" s="74"/>
    </row>
    <row r="56" spans="1:14" ht="19.5" x14ac:dyDescent="0.4">
      <c r="A56" s="74"/>
      <c r="B56" s="254" t="s">
        <v>15</v>
      </c>
      <c r="C56" s="255"/>
      <c r="D56" s="255" t="s">
        <v>16</v>
      </c>
      <c r="E56" s="255"/>
      <c r="F56" s="256" t="s">
        <v>291</v>
      </c>
      <c r="G56" s="257"/>
      <c r="H56" s="256" t="s">
        <v>292</v>
      </c>
      <c r="I56" s="257"/>
      <c r="J56" s="83" t="s">
        <v>17</v>
      </c>
      <c r="K56" s="215" t="s">
        <v>18</v>
      </c>
      <c r="L56" s="83" t="s">
        <v>19</v>
      </c>
      <c r="M56" s="90" t="s">
        <v>20</v>
      </c>
      <c r="N56" s="74"/>
    </row>
    <row r="57" spans="1:14" ht="19.5" x14ac:dyDescent="0.4">
      <c r="A57" s="74"/>
      <c r="B57" s="239">
        <v>31</v>
      </c>
      <c r="C57" s="240"/>
      <c r="D57" s="237"/>
      <c r="E57" s="238"/>
      <c r="F57" s="252" t="str">
        <f>契約単価算定表!D35</f>
        <v>φ150　地上距離　（4ｍ～5ｍ）</v>
      </c>
      <c r="G57" s="253"/>
      <c r="H57" s="237" t="str">
        <f>契約単価算定表!E35</f>
        <v>購入土（路盤用砂)
本管種がHP管又は陶管又は組立人孔接続型</v>
      </c>
      <c r="I57" s="238"/>
      <c r="J57" s="89" t="str">
        <f>契約単価算定表!F35</f>
        <v>箇所</v>
      </c>
      <c r="K57" s="192">
        <f>契約単価算定表!H35</f>
        <v>0</v>
      </c>
      <c r="L57" s="196"/>
      <c r="M57" s="194">
        <f>SUM(K57*L57)</f>
        <v>0</v>
      </c>
      <c r="N57" s="74"/>
    </row>
    <row r="58" spans="1:14" ht="19.5" x14ac:dyDescent="0.4">
      <c r="A58" s="74"/>
      <c r="B58" s="239">
        <v>32</v>
      </c>
      <c r="C58" s="240"/>
      <c r="D58" s="237"/>
      <c r="E58" s="238"/>
      <c r="F58" s="252" t="str">
        <f>契約単価算定表!D36</f>
        <v>φ150　地上距離　（5ｍ～6ｍ）</v>
      </c>
      <c r="G58" s="253"/>
      <c r="H58" s="237" t="str">
        <f>契約単価算定表!E36</f>
        <v>購入土（路盤用砂)
本管種がHP管又は陶管又は組立人孔接続型</v>
      </c>
      <c r="I58" s="238"/>
      <c r="J58" s="89" t="str">
        <f>契約単価算定表!F36</f>
        <v>箇所</v>
      </c>
      <c r="K58" s="192">
        <f>契約単価算定表!H36</f>
        <v>0</v>
      </c>
      <c r="L58" s="196"/>
      <c r="M58" s="194">
        <f t="shared" ref="M58:M104" si="1">SUM(K58*L58)</f>
        <v>0</v>
      </c>
      <c r="N58" s="74"/>
    </row>
    <row r="59" spans="1:14" ht="19.5" x14ac:dyDescent="0.4">
      <c r="A59" s="74"/>
      <c r="B59" s="239">
        <v>33</v>
      </c>
      <c r="C59" s="240"/>
      <c r="D59" s="237"/>
      <c r="E59" s="238"/>
      <c r="F59" s="252" t="str">
        <f>契約単価算定表!D37</f>
        <v>φ150　地上距離　（6ｍ～7ｍ）</v>
      </c>
      <c r="G59" s="253"/>
      <c r="H59" s="237" t="str">
        <f>契約単価算定表!E37</f>
        <v>購入土（路盤用砂)
本管種がHP管又は陶管又は組立人孔接続型</v>
      </c>
      <c r="I59" s="238"/>
      <c r="J59" s="89" t="str">
        <f>契約単価算定表!F37</f>
        <v>箇所</v>
      </c>
      <c r="K59" s="192">
        <f>契約単価算定表!H37</f>
        <v>0</v>
      </c>
      <c r="L59" s="196"/>
      <c r="M59" s="194">
        <f t="shared" si="1"/>
        <v>0</v>
      </c>
      <c r="N59" s="74"/>
    </row>
    <row r="60" spans="1:14" ht="19.5" x14ac:dyDescent="0.4">
      <c r="A60" s="74"/>
      <c r="B60" s="239">
        <v>34</v>
      </c>
      <c r="C60" s="240"/>
      <c r="D60" s="237"/>
      <c r="E60" s="238"/>
      <c r="F60" s="252" t="str">
        <f>契約単価算定表!D38</f>
        <v>φ150　地上距離　（7ｍ～8ｍ）</v>
      </c>
      <c r="G60" s="253"/>
      <c r="H60" s="237" t="str">
        <f>契約単価算定表!E38</f>
        <v>購入土（路盤用砂)
本管種がHP管又は陶管又は組立人孔接続型</v>
      </c>
      <c r="I60" s="238"/>
      <c r="J60" s="89" t="str">
        <f>契約単価算定表!F38</f>
        <v>箇所</v>
      </c>
      <c r="K60" s="192">
        <f>契約単価算定表!H38</f>
        <v>0</v>
      </c>
      <c r="L60" s="196"/>
      <c r="M60" s="194">
        <f t="shared" si="1"/>
        <v>0</v>
      </c>
      <c r="N60" s="74"/>
    </row>
    <row r="61" spans="1:14" ht="19.5" x14ac:dyDescent="0.4">
      <c r="A61" s="74"/>
      <c r="B61" s="239">
        <v>35</v>
      </c>
      <c r="C61" s="240"/>
      <c r="D61" s="237"/>
      <c r="E61" s="238"/>
      <c r="F61" s="252" t="str">
        <f>契約単価算定表!D39</f>
        <v>φ150　地上距離　（8ｍ～9ｍ）</v>
      </c>
      <c r="G61" s="253"/>
      <c r="H61" s="237" t="str">
        <f>契約単価算定表!E39</f>
        <v>購入土（路盤用砂)
本管種がHP管又は陶管又は組立人孔接続型</v>
      </c>
      <c r="I61" s="238"/>
      <c r="J61" s="89" t="str">
        <f>契約単価算定表!F39</f>
        <v>箇所</v>
      </c>
      <c r="K61" s="192">
        <f>契約単価算定表!H39</f>
        <v>0</v>
      </c>
      <c r="L61" s="196"/>
      <c r="M61" s="194">
        <f t="shared" si="1"/>
        <v>0</v>
      </c>
      <c r="N61" s="74"/>
    </row>
    <row r="62" spans="1:14" ht="19.5" x14ac:dyDescent="0.4">
      <c r="A62" s="74"/>
      <c r="B62" s="239">
        <v>36</v>
      </c>
      <c r="C62" s="240"/>
      <c r="D62" s="237"/>
      <c r="E62" s="238"/>
      <c r="F62" s="252" t="str">
        <f>契約単価算定表!D40</f>
        <v>φ150　地上距離　（9ｍ～10ｍ）</v>
      </c>
      <c r="G62" s="253"/>
      <c r="H62" s="237" t="str">
        <f>契約単価算定表!E40</f>
        <v>購入土（路盤用砂)
本管種がHP管又は陶管又は組立人孔接続型</v>
      </c>
      <c r="I62" s="238"/>
      <c r="J62" s="89" t="str">
        <f>契約単価算定表!F40</f>
        <v>箇所</v>
      </c>
      <c r="K62" s="192">
        <f>契約単価算定表!H40</f>
        <v>0</v>
      </c>
      <c r="L62" s="196"/>
      <c r="M62" s="194">
        <f t="shared" si="1"/>
        <v>0</v>
      </c>
      <c r="N62" s="74"/>
    </row>
    <row r="63" spans="1:14" ht="19.5" x14ac:dyDescent="0.4">
      <c r="A63" s="74"/>
      <c r="B63" s="239">
        <v>37</v>
      </c>
      <c r="C63" s="240"/>
      <c r="D63" s="237" t="str">
        <f>契約単価算定表!C41</f>
        <v>取付管推進工</v>
      </c>
      <c r="E63" s="238"/>
      <c r="F63" s="252" t="str">
        <f>契約単価算定表!D41</f>
        <v>推進深さ　4ｍ～5ｍ</v>
      </c>
      <c r="G63" s="253"/>
      <c r="H63" s="237"/>
      <c r="I63" s="238"/>
      <c r="J63" s="89" t="str">
        <f>契約単価算定表!F41</f>
        <v>箇所</v>
      </c>
      <c r="K63" s="192">
        <f>契約単価算定表!H41</f>
        <v>0</v>
      </c>
      <c r="L63" s="196"/>
      <c r="M63" s="194">
        <f t="shared" si="1"/>
        <v>0</v>
      </c>
      <c r="N63" s="74"/>
    </row>
    <row r="64" spans="1:14" ht="19.5" x14ac:dyDescent="0.4">
      <c r="A64" s="74"/>
      <c r="B64" s="239">
        <v>38</v>
      </c>
      <c r="C64" s="240"/>
      <c r="D64" s="237" t="str">
        <f>契約単価算定表!C42</f>
        <v>桝設置工</v>
      </c>
      <c r="E64" s="238"/>
      <c r="F64" s="252" t="str">
        <f>契約単価算定表!D42</f>
        <v>ます設置工（塩化ﾋﾞﾆﾙ製）【材工共】　　　　　　　　　　　　ます径200mm　施工規模5箇所未満　　　　　　　　　　　　防護蓋設置有</v>
      </c>
      <c r="G64" s="253"/>
      <c r="H64" s="237"/>
      <c r="I64" s="238"/>
      <c r="J64" s="89" t="str">
        <f>契約単価算定表!F42</f>
        <v>箇所</v>
      </c>
      <c r="K64" s="192">
        <f>契約単価算定表!H42</f>
        <v>0</v>
      </c>
      <c r="L64" s="196"/>
      <c r="M64" s="194">
        <f t="shared" si="1"/>
        <v>0</v>
      </c>
      <c r="N64" s="74"/>
    </row>
    <row r="65" spans="1:14" ht="19.5" x14ac:dyDescent="0.4">
      <c r="A65" s="74"/>
      <c r="B65" s="239">
        <v>39</v>
      </c>
      <c r="C65" s="240"/>
      <c r="D65" s="237"/>
      <c r="E65" s="238"/>
      <c r="F65" s="252" t="str">
        <f>契約単価算定表!D43</f>
        <v>防護蓋 200用 T-8 袋穴式</v>
      </c>
      <c r="G65" s="253"/>
      <c r="H65" s="237"/>
      <c r="I65" s="238"/>
      <c r="J65" s="89" t="str">
        <f>契約単価算定表!F43</f>
        <v>個</v>
      </c>
      <c r="K65" s="192">
        <f>契約単価算定表!H43</f>
        <v>0</v>
      </c>
      <c r="L65" s="196"/>
      <c r="M65" s="194">
        <f t="shared" si="1"/>
        <v>0</v>
      </c>
      <c r="N65" s="74"/>
    </row>
    <row r="66" spans="1:14" ht="19.5" x14ac:dyDescent="0.4">
      <c r="A66" s="74"/>
      <c r="B66" s="239">
        <v>40</v>
      </c>
      <c r="C66" s="240"/>
      <c r="D66" s="237"/>
      <c r="E66" s="238"/>
      <c r="F66" s="252" t="str">
        <f>契約単価算定表!D44</f>
        <v>防護蓋 200用 T-14 袋穴式</v>
      </c>
      <c r="G66" s="253"/>
      <c r="H66" s="237"/>
      <c r="I66" s="238"/>
      <c r="J66" s="89" t="str">
        <f>契約単価算定表!F44</f>
        <v>個</v>
      </c>
      <c r="K66" s="192">
        <f>契約単価算定表!H44</f>
        <v>0</v>
      </c>
      <c r="L66" s="196"/>
      <c r="M66" s="194">
        <f t="shared" si="1"/>
        <v>0</v>
      </c>
      <c r="N66" s="74"/>
    </row>
    <row r="67" spans="1:14" ht="19.5" x14ac:dyDescent="0.4">
      <c r="A67" s="74"/>
      <c r="B67" s="239">
        <v>41</v>
      </c>
      <c r="C67" s="240"/>
      <c r="D67" s="237"/>
      <c r="E67" s="238"/>
      <c r="F67" s="252" t="str">
        <f>契約単価算定表!D45</f>
        <v>防護蓋 200用 T-25 袋穴式</v>
      </c>
      <c r="G67" s="253"/>
      <c r="H67" s="237"/>
      <c r="I67" s="238"/>
      <c r="J67" s="89" t="str">
        <f>契約単価算定表!F45</f>
        <v>個</v>
      </c>
      <c r="K67" s="192">
        <f>契約単価算定表!H45</f>
        <v>0</v>
      </c>
      <c r="L67" s="196"/>
      <c r="M67" s="194">
        <f t="shared" si="1"/>
        <v>0</v>
      </c>
      <c r="N67" s="74"/>
    </row>
    <row r="68" spans="1:14" ht="19.5" x14ac:dyDescent="0.4">
      <c r="A68" s="74"/>
      <c r="B68" s="239">
        <v>42</v>
      </c>
      <c r="C68" s="240"/>
      <c r="D68" s="237"/>
      <c r="E68" s="238"/>
      <c r="F68" s="252" t="str">
        <f>契約単価算定表!D46</f>
        <v>ます設置工（塩化ﾋﾞﾆﾙ製）【材工共】　　　　　　　　　　　　ます径300mm　施工規模5箇所未満　　　　　　　　　　　　防護蓋設置有</v>
      </c>
      <c r="G68" s="253"/>
      <c r="H68" s="237"/>
      <c r="I68" s="238"/>
      <c r="J68" s="89" t="str">
        <f>契約単価算定表!F46</f>
        <v>箇所</v>
      </c>
      <c r="K68" s="192">
        <f>契約単価算定表!H46</f>
        <v>0</v>
      </c>
      <c r="L68" s="196"/>
      <c r="M68" s="194">
        <f t="shared" si="1"/>
        <v>0</v>
      </c>
      <c r="N68" s="74"/>
    </row>
    <row r="69" spans="1:14" ht="19.5" x14ac:dyDescent="0.4">
      <c r="A69" s="74"/>
      <c r="B69" s="239">
        <v>43</v>
      </c>
      <c r="C69" s="240"/>
      <c r="D69" s="237"/>
      <c r="E69" s="238"/>
      <c r="F69" s="252" t="str">
        <f>契約単価算定表!D47</f>
        <v>防護蓋 300用 T-8 袋穴式</v>
      </c>
      <c r="G69" s="253"/>
      <c r="H69" s="237"/>
      <c r="I69" s="238"/>
      <c r="J69" s="89" t="str">
        <f>契約単価算定表!F47</f>
        <v>個</v>
      </c>
      <c r="K69" s="192">
        <f>契約単価算定表!H47</f>
        <v>0</v>
      </c>
      <c r="L69" s="196"/>
      <c r="M69" s="194">
        <f t="shared" si="1"/>
        <v>0</v>
      </c>
      <c r="N69" s="74"/>
    </row>
    <row r="70" spans="1:14" ht="19.5" x14ac:dyDescent="0.4">
      <c r="A70" s="74"/>
      <c r="B70" s="239">
        <v>44</v>
      </c>
      <c r="C70" s="240"/>
      <c r="D70" s="237"/>
      <c r="E70" s="238"/>
      <c r="F70" s="252" t="str">
        <f>契約単価算定表!D48</f>
        <v>防護蓋 300用 T-14 袋穴式</v>
      </c>
      <c r="G70" s="253"/>
      <c r="H70" s="237"/>
      <c r="I70" s="238"/>
      <c r="J70" s="89" t="str">
        <f>契約単価算定表!F48</f>
        <v>個</v>
      </c>
      <c r="K70" s="192">
        <f>契約単価算定表!H48</f>
        <v>0</v>
      </c>
      <c r="L70" s="196"/>
      <c r="M70" s="194">
        <f t="shared" si="1"/>
        <v>0</v>
      </c>
      <c r="N70" s="74"/>
    </row>
    <row r="71" spans="1:14" ht="19.5" x14ac:dyDescent="0.4">
      <c r="A71" s="74"/>
      <c r="B71" s="239">
        <v>45</v>
      </c>
      <c r="C71" s="240"/>
      <c r="D71" s="237"/>
      <c r="E71" s="238"/>
      <c r="F71" s="252" t="str">
        <f>契約単価算定表!D49</f>
        <v>防護蓋 300用 T-25 袋穴式</v>
      </c>
      <c r="G71" s="253"/>
      <c r="H71" s="237"/>
      <c r="I71" s="238"/>
      <c r="J71" s="89" t="str">
        <f>契約単価算定表!F49</f>
        <v>個</v>
      </c>
      <c r="K71" s="192">
        <f>契約単価算定表!H49</f>
        <v>0</v>
      </c>
      <c r="L71" s="196"/>
      <c r="M71" s="194">
        <f t="shared" si="1"/>
        <v>0</v>
      </c>
      <c r="N71" s="74"/>
    </row>
    <row r="72" spans="1:14" ht="19.5" x14ac:dyDescent="0.4">
      <c r="A72" s="74"/>
      <c r="B72" s="239">
        <v>46</v>
      </c>
      <c r="C72" s="240"/>
      <c r="D72" s="237" t="str">
        <f>契約単価算定表!C50</f>
        <v>管路土工</v>
      </c>
      <c r="E72" s="238"/>
      <c r="F72" s="252" t="str">
        <f>契約単価算定表!D50</f>
        <v>本管土工（～1.0ｍ）</v>
      </c>
      <c r="G72" s="253"/>
      <c r="H72" s="237"/>
      <c r="I72" s="238"/>
      <c r="J72" s="89" t="str">
        <f>契約単価算定表!F50</f>
        <v>箇所</v>
      </c>
      <c r="K72" s="192">
        <f>契約単価算定表!H50</f>
        <v>0</v>
      </c>
      <c r="L72" s="196"/>
      <c r="M72" s="194">
        <f t="shared" si="1"/>
        <v>0</v>
      </c>
      <c r="N72" s="74"/>
    </row>
    <row r="73" spans="1:14" ht="19.5" x14ac:dyDescent="0.4">
      <c r="A73" s="74"/>
      <c r="B73" s="239">
        <v>47</v>
      </c>
      <c r="C73" s="240"/>
      <c r="D73" s="237"/>
      <c r="E73" s="238"/>
      <c r="F73" s="252" t="str">
        <f>契約単価算定表!D51</f>
        <v>本管土工（1.0ｍ～2.0ｍ）</v>
      </c>
      <c r="G73" s="253"/>
      <c r="H73" s="237"/>
      <c r="I73" s="238"/>
      <c r="J73" s="89" t="str">
        <f>契約単価算定表!F51</f>
        <v>箇所</v>
      </c>
      <c r="K73" s="192">
        <f>契約単価算定表!H51</f>
        <v>0</v>
      </c>
      <c r="L73" s="196"/>
      <c r="M73" s="194">
        <f t="shared" si="1"/>
        <v>0</v>
      </c>
      <c r="N73" s="74"/>
    </row>
    <row r="74" spans="1:14" ht="19.5" x14ac:dyDescent="0.4">
      <c r="A74" s="74"/>
      <c r="B74" s="239">
        <v>48</v>
      </c>
      <c r="C74" s="240"/>
      <c r="D74" s="237"/>
      <c r="E74" s="238"/>
      <c r="F74" s="252" t="str">
        <f>契約単価算定表!D52</f>
        <v>本管土工（2.0ｍ～3.0ｍ）</v>
      </c>
      <c r="G74" s="253"/>
      <c r="H74" s="237"/>
      <c r="I74" s="238"/>
      <c r="J74" s="89" t="str">
        <f>契約単価算定表!F52</f>
        <v>箇所</v>
      </c>
      <c r="K74" s="192">
        <f>契約単価算定表!H52</f>
        <v>0</v>
      </c>
      <c r="L74" s="196"/>
      <c r="M74" s="194">
        <f t="shared" si="1"/>
        <v>0</v>
      </c>
      <c r="N74" s="74"/>
    </row>
    <row r="75" spans="1:14" ht="19.5" x14ac:dyDescent="0.4">
      <c r="A75" s="74"/>
      <c r="B75" s="239">
        <v>49</v>
      </c>
      <c r="C75" s="240"/>
      <c r="D75" s="237"/>
      <c r="E75" s="238"/>
      <c r="F75" s="252" t="str">
        <f>契約単価算定表!D53</f>
        <v>本管土工（3.0ｍ～4.0ｍ）</v>
      </c>
      <c r="G75" s="253"/>
      <c r="H75" s="237"/>
      <c r="I75" s="238"/>
      <c r="J75" s="89" t="str">
        <f>契約単価算定表!F53</f>
        <v>箇所</v>
      </c>
      <c r="K75" s="192">
        <f>契約単価算定表!H53</f>
        <v>0</v>
      </c>
      <c r="L75" s="196"/>
      <c r="M75" s="194">
        <f t="shared" si="1"/>
        <v>0</v>
      </c>
      <c r="N75" s="74"/>
    </row>
    <row r="76" spans="1:14" ht="19.5" x14ac:dyDescent="0.4">
      <c r="A76" s="74"/>
      <c r="B76" s="239">
        <v>50</v>
      </c>
      <c r="C76" s="240"/>
      <c r="D76" s="237" t="str">
        <f>契約単価算定表!C54</f>
        <v>管渠布設工</v>
      </c>
      <c r="E76" s="238"/>
      <c r="F76" s="252" t="str">
        <f>契約単価算定表!D54</f>
        <v>本管布設工φ150（～1.0ｍ）</v>
      </c>
      <c r="G76" s="253"/>
      <c r="H76" s="237"/>
      <c r="I76" s="238"/>
      <c r="J76" s="89" t="str">
        <f>契約単価算定表!F54</f>
        <v>箇所</v>
      </c>
      <c r="K76" s="192">
        <f>契約単価算定表!H54</f>
        <v>0</v>
      </c>
      <c r="L76" s="196"/>
      <c r="M76" s="194">
        <f t="shared" si="1"/>
        <v>0</v>
      </c>
      <c r="N76" s="74"/>
    </row>
    <row r="77" spans="1:14" ht="19.5" x14ac:dyDescent="0.4">
      <c r="A77" s="74"/>
      <c r="B77" s="239">
        <v>51</v>
      </c>
      <c r="C77" s="240"/>
      <c r="D77" s="237"/>
      <c r="E77" s="238"/>
      <c r="F77" s="252" t="str">
        <f>契約単価算定表!D55</f>
        <v>本管布設工φ150（1.0m～2.0ｍ）</v>
      </c>
      <c r="G77" s="253"/>
      <c r="H77" s="237"/>
      <c r="I77" s="238"/>
      <c r="J77" s="89" t="str">
        <f>契約単価算定表!F55</f>
        <v>箇所</v>
      </c>
      <c r="K77" s="192">
        <f>契約単価算定表!H55</f>
        <v>0</v>
      </c>
      <c r="L77" s="196"/>
      <c r="M77" s="194">
        <f t="shared" si="1"/>
        <v>0</v>
      </c>
      <c r="N77" s="74"/>
    </row>
    <row r="78" spans="1:14" ht="19.5" x14ac:dyDescent="0.4">
      <c r="A78" s="74"/>
      <c r="B78" s="239">
        <v>52</v>
      </c>
      <c r="C78" s="240"/>
      <c r="D78" s="237"/>
      <c r="E78" s="238"/>
      <c r="F78" s="252" t="str">
        <f>契約単価算定表!D56</f>
        <v>本管布設工φ150（2.0m～3.0ｍ）</v>
      </c>
      <c r="G78" s="253"/>
      <c r="H78" s="237"/>
      <c r="I78" s="238"/>
      <c r="J78" s="89" t="str">
        <f>契約単価算定表!F56</f>
        <v>箇所</v>
      </c>
      <c r="K78" s="192">
        <f>契約単価算定表!H56</f>
        <v>0</v>
      </c>
      <c r="L78" s="196"/>
      <c r="M78" s="194">
        <f t="shared" si="1"/>
        <v>0</v>
      </c>
      <c r="N78" s="74"/>
    </row>
    <row r="79" spans="1:14" ht="19.5" x14ac:dyDescent="0.4">
      <c r="A79" s="74"/>
      <c r="B79" s="239">
        <v>53</v>
      </c>
      <c r="C79" s="240"/>
      <c r="D79" s="237" t="str">
        <f>契約単価算定表!C57</f>
        <v>小型マンホール設置工</v>
      </c>
      <c r="E79" s="238"/>
      <c r="F79" s="252" t="str">
        <f>契約単価算定表!D57</f>
        <v>小型人孔設置工 T-8 深さ2ｍ以下</v>
      </c>
      <c r="G79" s="253"/>
      <c r="H79" s="237"/>
      <c r="I79" s="238"/>
      <c r="J79" s="89" t="str">
        <f>契約単価算定表!F57</f>
        <v>箇所</v>
      </c>
      <c r="K79" s="192">
        <f>契約単価算定表!H57</f>
        <v>0</v>
      </c>
      <c r="L79" s="196"/>
      <c r="M79" s="194">
        <f t="shared" si="1"/>
        <v>0</v>
      </c>
      <c r="N79" s="74"/>
    </row>
    <row r="80" spans="1:14" ht="19.5" x14ac:dyDescent="0.4">
      <c r="A80" s="74"/>
      <c r="B80" s="239">
        <v>54</v>
      </c>
      <c r="C80" s="240"/>
      <c r="D80" s="237"/>
      <c r="E80" s="238"/>
      <c r="F80" s="252" t="str">
        <f>契約単価算定表!D58</f>
        <v>小型人孔設置工 T-14 深さ2ｍ以下</v>
      </c>
      <c r="G80" s="253"/>
      <c r="H80" s="237"/>
      <c r="I80" s="238"/>
      <c r="J80" s="89" t="str">
        <f>契約単価算定表!F58</f>
        <v>箇所</v>
      </c>
      <c r="K80" s="192">
        <f>契約単価算定表!H58</f>
        <v>0</v>
      </c>
      <c r="L80" s="196"/>
      <c r="M80" s="194">
        <f t="shared" si="1"/>
        <v>0</v>
      </c>
      <c r="N80" s="74"/>
    </row>
    <row r="81" spans="1:14" ht="19.5" x14ac:dyDescent="0.4">
      <c r="A81" s="74"/>
      <c r="B81" s="239">
        <v>55</v>
      </c>
      <c r="C81" s="240"/>
      <c r="D81" s="237"/>
      <c r="E81" s="238"/>
      <c r="F81" s="252" t="str">
        <f>契約単価算定表!D59</f>
        <v>小型人孔設置工 T-25 深さ2ｍ以下</v>
      </c>
      <c r="G81" s="253"/>
      <c r="H81" s="237"/>
      <c r="I81" s="238"/>
      <c r="J81" s="89" t="str">
        <f>契約単価算定表!F59</f>
        <v>箇所</v>
      </c>
      <c r="K81" s="192">
        <f>契約単価算定表!H59</f>
        <v>0</v>
      </c>
      <c r="L81" s="196"/>
      <c r="M81" s="194">
        <f t="shared" si="1"/>
        <v>0</v>
      </c>
      <c r="N81" s="74"/>
    </row>
    <row r="82" spans="1:14" ht="19.5" x14ac:dyDescent="0.4">
      <c r="A82" s="74"/>
      <c r="B82" s="239">
        <v>56</v>
      </c>
      <c r="C82" s="240"/>
      <c r="D82" s="237"/>
      <c r="E82" s="238"/>
      <c r="F82" s="252" t="str">
        <f>契約単価算定表!D60</f>
        <v>小型人孔設置工 T-8 深さ3.5ｍ以下</v>
      </c>
      <c r="G82" s="253"/>
      <c r="H82" s="237"/>
      <c r="I82" s="238"/>
      <c r="J82" s="89" t="str">
        <f>契約単価算定表!F60</f>
        <v>箇所</v>
      </c>
      <c r="K82" s="192">
        <f>契約単価算定表!H60</f>
        <v>0</v>
      </c>
      <c r="L82" s="196"/>
      <c r="M82" s="194">
        <f t="shared" si="1"/>
        <v>0</v>
      </c>
      <c r="N82" s="74"/>
    </row>
    <row r="83" spans="1:14" ht="19.5" x14ac:dyDescent="0.4">
      <c r="A83" s="74"/>
      <c r="B83" s="239">
        <v>57</v>
      </c>
      <c r="C83" s="240"/>
      <c r="D83" s="237"/>
      <c r="E83" s="238"/>
      <c r="F83" s="252" t="str">
        <f>契約単価算定表!D61</f>
        <v>小型人孔設置工 T-14 深さ3.5ｍ以下</v>
      </c>
      <c r="G83" s="253"/>
      <c r="H83" s="237"/>
      <c r="I83" s="238"/>
      <c r="J83" s="89" t="str">
        <f>契約単価算定表!F61</f>
        <v>箇所</v>
      </c>
      <c r="K83" s="192">
        <f>契約単価算定表!H61</f>
        <v>0</v>
      </c>
      <c r="L83" s="196"/>
      <c r="M83" s="194">
        <f t="shared" si="1"/>
        <v>0</v>
      </c>
      <c r="N83" s="74"/>
    </row>
    <row r="84" spans="1:14" ht="19.5" x14ac:dyDescent="0.4">
      <c r="A84" s="74"/>
      <c r="B84" s="239">
        <v>58</v>
      </c>
      <c r="C84" s="240"/>
      <c r="D84" s="237"/>
      <c r="E84" s="238"/>
      <c r="F84" s="252" t="str">
        <f>契約単価算定表!D62</f>
        <v>小型人孔設置工 T-25 深さ3.5ｍ以下</v>
      </c>
      <c r="G84" s="253"/>
      <c r="H84" s="237"/>
      <c r="I84" s="238"/>
      <c r="J84" s="89" t="str">
        <f>契約単価算定表!F62</f>
        <v>箇所</v>
      </c>
      <c r="K84" s="192">
        <f>契約単価算定表!H62</f>
        <v>0</v>
      </c>
      <c r="L84" s="196"/>
      <c r="M84" s="194">
        <f t="shared" si="1"/>
        <v>0</v>
      </c>
      <c r="N84" s="74"/>
    </row>
    <row r="85" spans="1:14" ht="19.5" x14ac:dyDescent="0.4">
      <c r="A85" s="74"/>
      <c r="B85" s="239">
        <v>59</v>
      </c>
      <c r="C85" s="240"/>
      <c r="D85" s="237" t="str">
        <f>契約単価算定表!C63</f>
        <v>内副管設置工</v>
      </c>
      <c r="E85" s="238"/>
      <c r="F85" s="252" t="str">
        <f>契約単価算定表!D63</f>
        <v>副管工φ150　落差1.0m未満</v>
      </c>
      <c r="G85" s="253"/>
      <c r="H85" s="237"/>
      <c r="I85" s="238"/>
      <c r="J85" s="89" t="str">
        <f>契約単価算定表!F63</f>
        <v>箇所</v>
      </c>
      <c r="K85" s="192">
        <f>契約単価算定表!H63</f>
        <v>0</v>
      </c>
      <c r="L85" s="196"/>
      <c r="M85" s="194">
        <f t="shared" si="1"/>
        <v>0</v>
      </c>
      <c r="N85" s="74"/>
    </row>
    <row r="86" spans="1:14" ht="19.5" x14ac:dyDescent="0.4">
      <c r="A86" s="74"/>
      <c r="B86" s="239">
        <v>60</v>
      </c>
      <c r="C86" s="240"/>
      <c r="D86" s="237"/>
      <c r="E86" s="238"/>
      <c r="F86" s="252" t="str">
        <f>契約単価算定表!D64</f>
        <v>副管工φ150　落差1.5m未満</v>
      </c>
      <c r="G86" s="253"/>
      <c r="H86" s="237"/>
      <c r="I86" s="238"/>
      <c r="J86" s="89" t="str">
        <f>契約単価算定表!F64</f>
        <v>箇所</v>
      </c>
      <c r="K86" s="192">
        <f>契約単価算定表!H64</f>
        <v>0</v>
      </c>
      <c r="L86" s="196"/>
      <c r="M86" s="194">
        <f t="shared" si="1"/>
        <v>0</v>
      </c>
      <c r="N86" s="74"/>
    </row>
    <row r="87" spans="1:14" ht="19.5" x14ac:dyDescent="0.4">
      <c r="A87" s="74"/>
      <c r="B87" s="239">
        <v>61</v>
      </c>
      <c r="C87" s="240"/>
      <c r="D87" s="237"/>
      <c r="E87" s="238"/>
      <c r="F87" s="252" t="str">
        <f>契約単価算定表!D65</f>
        <v>副管工φ150　落差2.0m未満</v>
      </c>
      <c r="G87" s="253"/>
      <c r="H87" s="237"/>
      <c r="I87" s="238"/>
      <c r="J87" s="89" t="str">
        <f>契約単価算定表!F65</f>
        <v>箇所</v>
      </c>
      <c r="K87" s="192">
        <f>契約単価算定表!H65</f>
        <v>0</v>
      </c>
      <c r="L87" s="196"/>
      <c r="M87" s="194">
        <f t="shared" si="1"/>
        <v>0</v>
      </c>
      <c r="N87" s="74"/>
    </row>
    <row r="88" spans="1:14" ht="19.5" x14ac:dyDescent="0.4">
      <c r="A88" s="74"/>
      <c r="B88" s="239">
        <v>62</v>
      </c>
      <c r="C88" s="240"/>
      <c r="D88" s="237"/>
      <c r="E88" s="238"/>
      <c r="F88" s="252" t="str">
        <f>契約単価算定表!D66</f>
        <v>副管工φ150　落差2.5m未満</v>
      </c>
      <c r="G88" s="253"/>
      <c r="H88" s="237"/>
      <c r="I88" s="238"/>
      <c r="J88" s="89" t="str">
        <f>契約単価算定表!F66</f>
        <v>箇所</v>
      </c>
      <c r="K88" s="192">
        <f>契約単価算定表!H66</f>
        <v>0</v>
      </c>
      <c r="L88" s="196"/>
      <c r="M88" s="194">
        <f t="shared" si="1"/>
        <v>0</v>
      </c>
      <c r="N88" s="74"/>
    </row>
    <row r="89" spans="1:14" ht="19.5" x14ac:dyDescent="0.4">
      <c r="A89" s="74"/>
      <c r="B89" s="239">
        <v>63</v>
      </c>
      <c r="C89" s="240"/>
      <c r="D89" s="237"/>
      <c r="E89" s="238"/>
      <c r="F89" s="252" t="str">
        <f>契約単価算定表!D67</f>
        <v>副管工φ150　落差3.0m未満</v>
      </c>
      <c r="G89" s="253"/>
      <c r="H89" s="237"/>
      <c r="I89" s="238"/>
      <c r="J89" s="89" t="str">
        <f>契約単価算定表!F67</f>
        <v>箇所</v>
      </c>
      <c r="K89" s="192">
        <f>契約単価算定表!H67</f>
        <v>0</v>
      </c>
      <c r="L89" s="196"/>
      <c r="M89" s="194">
        <f t="shared" si="1"/>
        <v>0</v>
      </c>
      <c r="N89" s="74"/>
    </row>
    <row r="90" spans="1:14" ht="19.5" x14ac:dyDescent="0.4">
      <c r="A90" s="74"/>
      <c r="B90" s="239">
        <v>64</v>
      </c>
      <c r="C90" s="240"/>
      <c r="D90" s="237" t="str">
        <f>契約単価算定表!C68</f>
        <v>既設インバート工</v>
      </c>
      <c r="E90" s="238"/>
      <c r="F90" s="252" t="str">
        <f>契約単価算定表!D68</f>
        <v>既設インバート工　0号マンホール</v>
      </c>
      <c r="G90" s="253"/>
      <c r="H90" s="237" t="str">
        <f>契約単価算定表!E68</f>
        <v>撤去、処分費含む</v>
      </c>
      <c r="I90" s="238"/>
      <c r="J90" s="89" t="str">
        <f>契約単価算定表!F68</f>
        <v>箇所</v>
      </c>
      <c r="K90" s="192">
        <f>契約単価算定表!H68</f>
        <v>0</v>
      </c>
      <c r="L90" s="196"/>
      <c r="M90" s="194">
        <f t="shared" si="1"/>
        <v>0</v>
      </c>
      <c r="N90" s="74"/>
    </row>
    <row r="91" spans="1:14" ht="19.5" x14ac:dyDescent="0.4">
      <c r="A91" s="74"/>
      <c r="B91" s="239">
        <v>65</v>
      </c>
      <c r="C91" s="240"/>
      <c r="D91" s="237"/>
      <c r="E91" s="238"/>
      <c r="F91" s="252" t="str">
        <f>契約単価算定表!D69</f>
        <v>既設インバート工　1号マンホール</v>
      </c>
      <c r="G91" s="253"/>
      <c r="H91" s="237" t="str">
        <f>契約単価算定表!E69</f>
        <v>撤去、処分費含む</v>
      </c>
      <c r="I91" s="238"/>
      <c r="J91" s="89" t="str">
        <f>契約単価算定表!F69</f>
        <v>箇所</v>
      </c>
      <c r="K91" s="192">
        <f>契約単価算定表!H69</f>
        <v>0</v>
      </c>
      <c r="L91" s="196"/>
      <c r="M91" s="194">
        <f t="shared" si="1"/>
        <v>0</v>
      </c>
      <c r="N91" s="74"/>
    </row>
    <row r="92" spans="1:14" ht="19.5" x14ac:dyDescent="0.4">
      <c r="A92" s="74"/>
      <c r="B92" s="239">
        <v>66</v>
      </c>
      <c r="C92" s="240"/>
      <c r="D92" s="237"/>
      <c r="E92" s="238"/>
      <c r="F92" s="252" t="str">
        <f>契約単価算定表!D70</f>
        <v>既設インバート工　2号マンホール</v>
      </c>
      <c r="G92" s="253"/>
      <c r="H92" s="237" t="str">
        <f>契約単価算定表!E70</f>
        <v>撤去、処分費含む</v>
      </c>
      <c r="I92" s="238"/>
      <c r="J92" s="89" t="str">
        <f>契約単価算定表!F70</f>
        <v>箇所</v>
      </c>
      <c r="K92" s="192">
        <f>契約単価算定表!H70</f>
        <v>0</v>
      </c>
      <c r="L92" s="196"/>
      <c r="M92" s="194">
        <f t="shared" si="1"/>
        <v>0</v>
      </c>
      <c r="N92" s="74"/>
    </row>
    <row r="93" spans="1:14" ht="19.5" x14ac:dyDescent="0.4">
      <c r="A93" s="74"/>
      <c r="B93" s="239">
        <v>67</v>
      </c>
      <c r="C93" s="240"/>
      <c r="D93" s="237" t="str">
        <f>契約単価算定表!C71</f>
        <v>既設人孔削孔工</v>
      </c>
      <c r="E93" s="238"/>
      <c r="F93" s="252" t="str">
        <f>契約単価算定表!D71</f>
        <v>既設人孔削孔工　φ100～φ150　
0号1号マンホール</v>
      </c>
      <c r="G93" s="253"/>
      <c r="H93" s="237"/>
      <c r="I93" s="238"/>
      <c r="J93" s="89" t="str">
        <f>契約単価算定表!F71</f>
        <v>箇所</v>
      </c>
      <c r="K93" s="192">
        <f>契約単価算定表!H71</f>
        <v>0</v>
      </c>
      <c r="L93" s="196"/>
      <c r="M93" s="194">
        <f t="shared" si="1"/>
        <v>0</v>
      </c>
      <c r="N93" s="74"/>
    </row>
    <row r="94" spans="1:14" ht="19.5" x14ac:dyDescent="0.4">
      <c r="A94" s="74"/>
      <c r="B94" s="239">
        <v>68</v>
      </c>
      <c r="C94" s="240"/>
      <c r="D94" s="237"/>
      <c r="E94" s="238"/>
      <c r="F94" s="252" t="str">
        <f>契約単価算定表!D72</f>
        <v>既設人孔削孔工　φ100～φ150　
2号マンホール</v>
      </c>
      <c r="G94" s="253"/>
      <c r="H94" s="237"/>
      <c r="I94" s="238"/>
      <c r="J94" s="89" t="str">
        <f>契約単価算定表!F72</f>
        <v>箇所</v>
      </c>
      <c r="K94" s="192">
        <f>契約単価算定表!H72</f>
        <v>0</v>
      </c>
      <c r="L94" s="196"/>
      <c r="M94" s="194">
        <f t="shared" si="1"/>
        <v>0</v>
      </c>
      <c r="N94" s="74"/>
    </row>
    <row r="95" spans="1:14" ht="19.5" x14ac:dyDescent="0.4">
      <c r="A95" s="74"/>
      <c r="B95" s="239">
        <v>69</v>
      </c>
      <c r="C95" s="240"/>
      <c r="D95" s="237" t="str">
        <f>契約単価算定表!C73</f>
        <v>可とう継手</v>
      </c>
      <c r="E95" s="238"/>
      <c r="F95" s="252" t="str">
        <f>契約単価算定表!D73</f>
        <v>可とう継手設置工　拡張型</v>
      </c>
      <c r="G95" s="253"/>
      <c r="H95" s="237"/>
      <c r="I95" s="238"/>
      <c r="J95" s="89" t="str">
        <f>契約単価算定表!F73</f>
        <v>箇所</v>
      </c>
      <c r="K95" s="192">
        <f>契約単価算定表!H73</f>
        <v>0</v>
      </c>
      <c r="L95" s="196"/>
      <c r="M95" s="194">
        <f t="shared" si="1"/>
        <v>0</v>
      </c>
      <c r="N95" s="74"/>
    </row>
    <row r="96" spans="1:14" ht="19.5" x14ac:dyDescent="0.4">
      <c r="A96" s="74"/>
      <c r="B96" s="239">
        <v>70</v>
      </c>
      <c r="C96" s="240"/>
      <c r="D96" s="237"/>
      <c r="E96" s="238"/>
      <c r="F96" s="252" t="str">
        <f>契約単価算定表!D74</f>
        <v>可とう継手設置工　貼付型</v>
      </c>
      <c r="G96" s="253"/>
      <c r="H96" s="237"/>
      <c r="I96" s="238"/>
      <c r="J96" s="89" t="str">
        <f>契約単価算定表!F74</f>
        <v>箇所</v>
      </c>
      <c r="K96" s="192">
        <f>契約単価算定表!H74</f>
        <v>0</v>
      </c>
      <c r="L96" s="196"/>
      <c r="M96" s="194">
        <f t="shared" si="1"/>
        <v>0</v>
      </c>
      <c r="N96" s="74"/>
    </row>
    <row r="97" spans="1:14" ht="19.5" x14ac:dyDescent="0.4">
      <c r="A97" s="74"/>
      <c r="B97" s="239">
        <v>71</v>
      </c>
      <c r="C97" s="240"/>
      <c r="D97" s="237" t="str">
        <f>契約単価算定表!C75</f>
        <v>埋設表示シート</v>
      </c>
      <c r="E97" s="238"/>
      <c r="F97" s="252" t="str">
        <f>契約単価算定表!D75</f>
        <v>埋設管標示シート
ダブル　150mm×50ｍ</v>
      </c>
      <c r="G97" s="253"/>
      <c r="H97" s="237"/>
      <c r="I97" s="238"/>
      <c r="J97" s="89" t="str">
        <f>契約単価算定表!F75</f>
        <v>巻</v>
      </c>
      <c r="K97" s="192">
        <f>契約単価算定表!H75</f>
        <v>0</v>
      </c>
      <c r="L97" s="196"/>
      <c r="M97" s="194">
        <f t="shared" si="1"/>
        <v>0</v>
      </c>
      <c r="N97" s="74"/>
    </row>
    <row r="98" spans="1:14" ht="19.5" x14ac:dyDescent="0.4">
      <c r="A98" s="74"/>
      <c r="B98" s="239">
        <v>72</v>
      </c>
      <c r="C98" s="240"/>
      <c r="D98" s="237" t="str">
        <f>契約単価算定表!C76</f>
        <v>軽量鋼矢板土留</v>
      </c>
      <c r="E98" s="238"/>
      <c r="F98" s="252" t="str">
        <f>契約単価算定表!D76</f>
        <v>掘削深さ(1.8m以下)
矢板長　2.5m　土留支保工　１段</v>
      </c>
      <c r="G98" s="253"/>
      <c r="H98" s="237" t="str">
        <f>契約単価算定表!E76</f>
        <v>賃料、整備費、仮設材運搬費含む</v>
      </c>
      <c r="I98" s="238"/>
      <c r="J98" s="89" t="str">
        <f>契約単価算定表!F76</f>
        <v>m</v>
      </c>
      <c r="K98" s="192">
        <f>契約単価算定表!H76</f>
        <v>0</v>
      </c>
      <c r="L98" s="196"/>
      <c r="M98" s="194">
        <f t="shared" si="1"/>
        <v>0</v>
      </c>
      <c r="N98" s="74"/>
    </row>
    <row r="99" spans="1:14" ht="19.5" x14ac:dyDescent="0.4">
      <c r="A99" s="74"/>
      <c r="B99" s="239">
        <v>73</v>
      </c>
      <c r="C99" s="240"/>
      <c r="D99" s="237"/>
      <c r="E99" s="238"/>
      <c r="F99" s="252" t="str">
        <f>契約単価算定表!D77</f>
        <v>掘削深さ(2.0m以下)
矢板長　2.5m　土留支保工　１段</v>
      </c>
      <c r="G99" s="253"/>
      <c r="H99" s="237" t="str">
        <f>契約単価算定表!E77</f>
        <v>賃料、整備費、仮設材運搬費含む</v>
      </c>
      <c r="I99" s="238"/>
      <c r="J99" s="89" t="str">
        <f>契約単価算定表!F77</f>
        <v>m</v>
      </c>
      <c r="K99" s="192">
        <f>契約単価算定表!H77</f>
        <v>0</v>
      </c>
      <c r="L99" s="196"/>
      <c r="M99" s="194">
        <f t="shared" si="1"/>
        <v>0</v>
      </c>
      <c r="N99" s="74"/>
    </row>
    <row r="100" spans="1:14" ht="19.5" x14ac:dyDescent="0.4">
      <c r="A100" s="74"/>
      <c r="B100" s="239">
        <v>74</v>
      </c>
      <c r="C100" s="240"/>
      <c r="D100" s="237"/>
      <c r="E100" s="238"/>
      <c r="F100" s="252" t="str">
        <f>契約単価算定表!D78</f>
        <v>掘削深さ(2.3m以下)
矢板長　3.0m　土留支保工　2段</v>
      </c>
      <c r="G100" s="253"/>
      <c r="H100" s="237" t="str">
        <f>契約単価算定表!E78</f>
        <v>賃料、整備費、仮設材運搬費含む</v>
      </c>
      <c r="I100" s="238"/>
      <c r="J100" s="89" t="str">
        <f>契約単価算定表!F78</f>
        <v>m</v>
      </c>
      <c r="K100" s="192">
        <f>契約単価算定表!H78</f>
        <v>0</v>
      </c>
      <c r="L100" s="196"/>
      <c r="M100" s="194">
        <f t="shared" si="1"/>
        <v>0</v>
      </c>
      <c r="N100" s="74"/>
    </row>
    <row r="101" spans="1:14" ht="19.5" x14ac:dyDescent="0.4">
      <c r="A101" s="74"/>
      <c r="B101" s="239">
        <v>75</v>
      </c>
      <c r="C101" s="240"/>
      <c r="D101" s="237"/>
      <c r="E101" s="238"/>
      <c r="F101" s="252" t="str">
        <f>契約単価算定表!D79</f>
        <v>掘削深さ(2.8m以下)
矢板長　3.5m　土留支保工　2段</v>
      </c>
      <c r="G101" s="253"/>
      <c r="H101" s="237" t="str">
        <f>契約単価算定表!E79</f>
        <v>賃料、整備費、仮設材運搬費含む</v>
      </c>
      <c r="I101" s="238"/>
      <c r="J101" s="89" t="str">
        <f>契約単価算定表!F79</f>
        <v>m</v>
      </c>
      <c r="K101" s="192">
        <f>契約単価算定表!H79</f>
        <v>0</v>
      </c>
      <c r="L101" s="196"/>
      <c r="M101" s="194">
        <f t="shared" si="1"/>
        <v>0</v>
      </c>
      <c r="N101" s="74"/>
    </row>
    <row r="102" spans="1:14" ht="19.5" x14ac:dyDescent="0.4">
      <c r="A102" s="74"/>
      <c r="B102" s="239">
        <v>76</v>
      </c>
      <c r="C102" s="240"/>
      <c r="D102" s="237"/>
      <c r="E102" s="238"/>
      <c r="F102" s="252" t="str">
        <f>契約単価算定表!D80</f>
        <v>掘削深さ(3.3m以下)
矢板長　4.0m　土留支保工　2段</v>
      </c>
      <c r="G102" s="253"/>
      <c r="H102" s="237" t="str">
        <f>契約単価算定表!E80</f>
        <v>賃料、整備費、仮設材運搬費含む</v>
      </c>
      <c r="I102" s="238"/>
      <c r="J102" s="89" t="str">
        <f>契約単価算定表!F80</f>
        <v>m</v>
      </c>
      <c r="K102" s="192">
        <f>契約単価算定表!H80</f>
        <v>0</v>
      </c>
      <c r="L102" s="196"/>
      <c r="M102" s="194">
        <f t="shared" si="1"/>
        <v>0</v>
      </c>
      <c r="N102" s="74"/>
    </row>
    <row r="103" spans="1:14" ht="19.5" x14ac:dyDescent="0.4">
      <c r="A103" s="74"/>
      <c r="B103" s="239">
        <v>77</v>
      </c>
      <c r="C103" s="240"/>
      <c r="D103" s="237"/>
      <c r="E103" s="238"/>
      <c r="F103" s="252" t="str">
        <f>契約単価算定表!D81</f>
        <v>掘削深さ(3.5m以下)
矢板長　4.5m　土留支保工　2段</v>
      </c>
      <c r="G103" s="253"/>
      <c r="H103" s="237" t="str">
        <f>契約単価算定表!E81</f>
        <v>賃料、整備費、仮設材運搬費含む</v>
      </c>
      <c r="I103" s="238"/>
      <c r="J103" s="89" t="str">
        <f>契約単価算定表!F81</f>
        <v>m</v>
      </c>
      <c r="K103" s="192">
        <f>契約単価算定表!H81</f>
        <v>0</v>
      </c>
      <c r="L103" s="196"/>
      <c r="M103" s="194">
        <f t="shared" si="1"/>
        <v>0</v>
      </c>
      <c r="N103" s="74"/>
    </row>
    <row r="104" spans="1:14" ht="20.25" thickBot="1" x14ac:dyDescent="0.45">
      <c r="A104" s="74"/>
      <c r="B104" s="239">
        <v>78</v>
      </c>
      <c r="C104" s="240"/>
      <c r="D104" s="237"/>
      <c r="E104" s="238"/>
      <c r="F104" s="252" t="str">
        <f>契約単価算定表!D82</f>
        <v>掘削深さ(3.8m以下)
矢板長　4.5m　土留支保工　3段</v>
      </c>
      <c r="G104" s="253"/>
      <c r="H104" s="237" t="str">
        <f>契約単価算定表!E82</f>
        <v>賃料、整備費、仮設材運搬費含む</v>
      </c>
      <c r="I104" s="238"/>
      <c r="J104" s="89" t="str">
        <f>契約単価算定表!F82</f>
        <v>m</v>
      </c>
      <c r="K104" s="192">
        <f>契約単価算定表!H82</f>
        <v>0</v>
      </c>
      <c r="L104" s="197"/>
      <c r="M104" s="194">
        <f t="shared" si="1"/>
        <v>0</v>
      </c>
      <c r="N104" s="74"/>
    </row>
    <row r="105" spans="1:14" ht="19.5" x14ac:dyDescent="0.4">
      <c r="A105" s="74"/>
      <c r="B105" s="85"/>
      <c r="C105" s="85"/>
      <c r="D105" s="86"/>
      <c r="E105" s="86"/>
      <c r="F105" s="85"/>
      <c r="G105" s="85"/>
      <c r="H105" s="85"/>
      <c r="I105" s="85"/>
      <c r="J105" s="87"/>
      <c r="K105" s="87"/>
      <c r="L105" s="87"/>
      <c r="M105" s="91"/>
      <c r="N105" s="74"/>
    </row>
    <row r="106" spans="1:14" x14ac:dyDescent="0.4">
      <c r="M106" s="213"/>
    </row>
    <row r="107" spans="1:14" x14ac:dyDescent="0.4">
      <c r="M107" s="213"/>
    </row>
    <row r="108" spans="1:14" ht="20.25" thickBot="1" x14ac:dyDescent="0.45">
      <c r="D108" s="74" t="s">
        <v>295</v>
      </c>
      <c r="M108" s="213"/>
    </row>
    <row r="109" spans="1:14" ht="19.5" x14ac:dyDescent="0.4">
      <c r="A109" s="74"/>
      <c r="B109" s="254" t="s">
        <v>15</v>
      </c>
      <c r="C109" s="255"/>
      <c r="D109" s="255" t="s">
        <v>16</v>
      </c>
      <c r="E109" s="255"/>
      <c r="F109" s="256" t="s">
        <v>291</v>
      </c>
      <c r="G109" s="257"/>
      <c r="H109" s="256" t="s">
        <v>292</v>
      </c>
      <c r="I109" s="257"/>
      <c r="J109" s="83" t="s">
        <v>17</v>
      </c>
      <c r="K109" s="215" t="s">
        <v>18</v>
      </c>
      <c r="L109" s="83" t="s">
        <v>19</v>
      </c>
      <c r="M109" s="90" t="s">
        <v>20</v>
      </c>
    </row>
    <row r="110" spans="1:14" ht="19.5" x14ac:dyDescent="0.4">
      <c r="A110" s="74"/>
      <c r="B110" s="239">
        <v>79</v>
      </c>
      <c r="C110" s="240"/>
      <c r="D110" s="235" t="s">
        <v>354</v>
      </c>
      <c r="E110" s="236"/>
      <c r="F110" s="237" t="s">
        <v>355</v>
      </c>
      <c r="G110" s="238"/>
      <c r="H110" s="237" t="s">
        <v>360</v>
      </c>
      <c r="I110" s="238"/>
      <c r="J110" s="89" t="s">
        <v>361</v>
      </c>
      <c r="K110" s="192">
        <f>契約単価算定表!H83</f>
        <v>0</v>
      </c>
      <c r="L110" s="209"/>
      <c r="M110" s="210"/>
    </row>
    <row r="111" spans="1:14" ht="19.5" x14ac:dyDescent="0.4">
      <c r="A111" s="74"/>
      <c r="B111" s="239">
        <v>80</v>
      </c>
      <c r="C111" s="240"/>
      <c r="D111" s="235"/>
      <c r="E111" s="236"/>
      <c r="F111" s="237" t="s">
        <v>356</v>
      </c>
      <c r="G111" s="238"/>
      <c r="H111" s="237" t="s">
        <v>360</v>
      </c>
      <c r="I111" s="238"/>
      <c r="J111" s="89" t="s">
        <v>361</v>
      </c>
      <c r="K111" s="192">
        <f>契約単価算定表!H84</f>
        <v>0</v>
      </c>
      <c r="L111" s="209"/>
      <c r="M111" s="210"/>
    </row>
    <row r="112" spans="1:14" ht="19.5" x14ac:dyDescent="0.4">
      <c r="A112" s="74"/>
      <c r="B112" s="239">
        <v>81</v>
      </c>
      <c r="C112" s="240"/>
      <c r="D112" s="235"/>
      <c r="E112" s="236"/>
      <c r="F112" s="237" t="s">
        <v>357</v>
      </c>
      <c r="G112" s="238"/>
      <c r="H112" s="237" t="s">
        <v>360</v>
      </c>
      <c r="I112" s="238"/>
      <c r="J112" s="89" t="s">
        <v>361</v>
      </c>
      <c r="K112" s="192">
        <f>契約単価算定表!H85</f>
        <v>0</v>
      </c>
      <c r="L112" s="209"/>
      <c r="M112" s="210"/>
    </row>
    <row r="113" spans="1:13" ht="19.5" x14ac:dyDescent="0.4">
      <c r="A113" s="74"/>
      <c r="B113" s="239">
        <v>82</v>
      </c>
      <c r="C113" s="240"/>
      <c r="D113" s="235"/>
      <c r="E113" s="236"/>
      <c r="F113" s="237" t="s">
        <v>358</v>
      </c>
      <c r="G113" s="238"/>
      <c r="H113" s="237" t="s">
        <v>360</v>
      </c>
      <c r="I113" s="238"/>
      <c r="J113" s="89" t="s">
        <v>361</v>
      </c>
      <c r="K113" s="192">
        <f>契約単価算定表!H86</f>
        <v>0</v>
      </c>
      <c r="L113" s="209"/>
      <c r="M113" s="210"/>
    </row>
    <row r="114" spans="1:13" ht="19.5" x14ac:dyDescent="0.4">
      <c r="A114" s="74"/>
      <c r="B114" s="239">
        <v>83</v>
      </c>
      <c r="C114" s="240"/>
      <c r="D114" s="235"/>
      <c r="E114" s="236"/>
      <c r="F114" s="237" t="s">
        <v>359</v>
      </c>
      <c r="G114" s="238"/>
      <c r="H114" s="237" t="s">
        <v>360</v>
      </c>
      <c r="I114" s="238"/>
      <c r="J114" s="89" t="s">
        <v>361</v>
      </c>
      <c r="K114" s="192">
        <f>契約単価算定表!H87</f>
        <v>0</v>
      </c>
      <c r="L114" s="209"/>
      <c r="M114" s="210"/>
    </row>
    <row r="115" spans="1:13" ht="19.5" x14ac:dyDescent="0.4">
      <c r="A115" s="74"/>
      <c r="B115" s="239">
        <v>84</v>
      </c>
      <c r="C115" s="240"/>
      <c r="D115" s="235" t="str">
        <f>契約単価算定表!C88</f>
        <v>水替工</v>
      </c>
      <c r="E115" s="236"/>
      <c r="F115" s="237" t="str">
        <f>契約単価算定表!D88</f>
        <v>据付・撤去工</v>
      </c>
      <c r="G115" s="238"/>
      <c r="H115" s="237" t="str">
        <f>契約単価算定表!E88</f>
        <v>２インチ　作業時排水　発動発電機　ポンプ2台</v>
      </c>
      <c r="I115" s="238"/>
      <c r="J115" s="88" t="str">
        <f>契約単価算定表!F88</f>
        <v>日</v>
      </c>
      <c r="K115" s="192">
        <f>契約単価算定表!H88</f>
        <v>0</v>
      </c>
      <c r="L115" s="193"/>
      <c r="M115" s="194">
        <f t="shared" ref="M115:M163" si="2">SUM(K115*L115)</f>
        <v>0</v>
      </c>
    </row>
    <row r="116" spans="1:13" ht="19.5" x14ac:dyDescent="0.4">
      <c r="A116" s="74"/>
      <c r="B116" s="239">
        <v>85</v>
      </c>
      <c r="C116" s="240"/>
      <c r="D116" s="235" t="str">
        <f>契約単価算定表!C89</f>
        <v>構造物とりこわし</v>
      </c>
      <c r="E116" s="236"/>
      <c r="F116" s="237" t="str">
        <f>契約単価算定表!D89</f>
        <v>構造物とりこわし
無筋構造物 人力施工　</v>
      </c>
      <c r="G116" s="238"/>
      <c r="H116" s="237" t="str">
        <f>契約単価算定表!E89</f>
        <v>運搬・処分費含む</v>
      </c>
      <c r="I116" s="238"/>
      <c r="J116" s="88" t="str">
        <f>契約単価算定表!F89</f>
        <v>㎥</v>
      </c>
      <c r="K116" s="192">
        <f>契約単価算定表!H89</f>
        <v>0</v>
      </c>
      <c r="L116" s="193"/>
      <c r="M116" s="194">
        <f t="shared" si="2"/>
        <v>0</v>
      </c>
    </row>
    <row r="117" spans="1:13" ht="19.5" x14ac:dyDescent="0.4">
      <c r="A117" s="74"/>
      <c r="B117" s="239">
        <v>86</v>
      </c>
      <c r="C117" s="240"/>
      <c r="D117" s="235"/>
      <c r="E117" s="236"/>
      <c r="F117" s="237" t="str">
        <f>契約単価算定表!D90</f>
        <v>構造物とりこわし
鉄筋構造物 人力施工　</v>
      </c>
      <c r="G117" s="238"/>
      <c r="H117" s="237" t="str">
        <f>契約単価算定表!E90</f>
        <v>運搬・処分費含む</v>
      </c>
      <c r="I117" s="238"/>
      <c r="J117" s="88" t="str">
        <f>契約単価算定表!F90</f>
        <v>㎥</v>
      </c>
      <c r="K117" s="192">
        <f>契約単価算定表!H90</f>
        <v>0</v>
      </c>
      <c r="L117" s="193"/>
      <c r="M117" s="194">
        <f t="shared" si="2"/>
        <v>0</v>
      </c>
    </row>
    <row r="118" spans="1:13" ht="19.5" x14ac:dyDescent="0.4">
      <c r="A118" s="74"/>
      <c r="B118" s="239">
        <v>87</v>
      </c>
      <c r="C118" s="240"/>
      <c r="D118" s="235"/>
      <c r="E118" s="236"/>
      <c r="F118" s="237" t="str">
        <f>契約単価算定表!D91</f>
        <v>構造物とりこわし
無筋構造物 機械施工　</v>
      </c>
      <c r="G118" s="238"/>
      <c r="H118" s="237" t="str">
        <f>契約単価算定表!E91</f>
        <v>運搬・処分費含む</v>
      </c>
      <c r="I118" s="238"/>
      <c r="J118" s="88" t="str">
        <f>契約単価算定表!F91</f>
        <v>㎥</v>
      </c>
      <c r="K118" s="192">
        <f>契約単価算定表!H91</f>
        <v>0</v>
      </c>
      <c r="L118" s="193"/>
      <c r="M118" s="194">
        <f t="shared" si="2"/>
        <v>0</v>
      </c>
    </row>
    <row r="119" spans="1:13" ht="19.5" x14ac:dyDescent="0.4">
      <c r="A119" s="74"/>
      <c r="B119" s="239">
        <v>88</v>
      </c>
      <c r="C119" s="240"/>
      <c r="D119" s="235"/>
      <c r="E119" s="236"/>
      <c r="F119" s="237" t="str">
        <f>契約単価算定表!D92</f>
        <v>構造物とりこわし
鉄筋構造物 機械施工　</v>
      </c>
      <c r="G119" s="238"/>
      <c r="H119" s="237" t="str">
        <f>契約単価算定表!E92</f>
        <v>運搬・処分費含む</v>
      </c>
      <c r="I119" s="238"/>
      <c r="J119" s="88" t="str">
        <f>契約単価算定表!F92</f>
        <v>㎥</v>
      </c>
      <c r="K119" s="192">
        <f>契約単価算定表!H92</f>
        <v>0</v>
      </c>
      <c r="L119" s="193"/>
      <c r="M119" s="194">
        <f t="shared" si="2"/>
        <v>0</v>
      </c>
    </row>
    <row r="120" spans="1:13" ht="19.5" x14ac:dyDescent="0.4">
      <c r="A120" s="74"/>
      <c r="B120" s="239">
        <v>89</v>
      </c>
      <c r="C120" s="240"/>
      <c r="D120" s="235" t="str">
        <f>契約単価算定表!C93</f>
        <v>舗装版切断工</v>
      </c>
      <c r="E120" s="236"/>
      <c r="F120" s="237" t="str">
        <f>契約単価算定表!D93</f>
        <v>舗装版切断
ｱｽﾌｧﾙﾄ舗装版　15cm以下</v>
      </c>
      <c r="G120" s="238"/>
      <c r="H120" s="237"/>
      <c r="I120" s="238"/>
      <c r="J120" s="88" t="str">
        <f>契約単価算定表!F93</f>
        <v>m</v>
      </c>
      <c r="K120" s="192">
        <f>契約単価算定表!H93</f>
        <v>0</v>
      </c>
      <c r="L120" s="193"/>
      <c r="M120" s="194">
        <f t="shared" si="2"/>
        <v>0</v>
      </c>
    </row>
    <row r="121" spans="1:13" ht="19.5" x14ac:dyDescent="0.4">
      <c r="A121" s="74"/>
      <c r="B121" s="239">
        <v>90</v>
      </c>
      <c r="C121" s="240"/>
      <c r="D121" s="235"/>
      <c r="E121" s="236"/>
      <c r="F121" s="237" t="str">
        <f>契約単価算定表!D94</f>
        <v>コンクリート切断
ｱｽﾌｧﾙﾄ舗装版　15cm以下</v>
      </c>
      <c r="G121" s="238"/>
      <c r="H121" s="237"/>
      <c r="I121" s="238"/>
      <c r="J121" s="88" t="str">
        <f>契約単価算定表!F94</f>
        <v>㎡</v>
      </c>
      <c r="K121" s="192">
        <f>契約単価算定表!H94</f>
        <v>0</v>
      </c>
      <c r="L121" s="193"/>
      <c r="M121" s="194">
        <f t="shared" si="2"/>
        <v>0</v>
      </c>
    </row>
    <row r="122" spans="1:13" ht="19.5" x14ac:dyDescent="0.4">
      <c r="A122" s="74"/>
      <c r="B122" s="239">
        <v>91</v>
      </c>
      <c r="C122" s="240"/>
      <c r="D122" s="235"/>
      <c r="E122" s="236"/>
      <c r="F122" s="237" t="str">
        <f>契約単価算定表!D95</f>
        <v>アスファルト撤去工</v>
      </c>
      <c r="G122" s="238"/>
      <c r="H122" s="237" t="str">
        <f>契約単価算定表!E95</f>
        <v>t=3cm　処分費・運搬費含む</v>
      </c>
      <c r="I122" s="238"/>
      <c r="J122" s="88" t="str">
        <f>契約単価算定表!F95</f>
        <v>㎡</v>
      </c>
      <c r="K122" s="192">
        <f>契約単価算定表!H95</f>
        <v>0</v>
      </c>
      <c r="L122" s="193"/>
      <c r="M122" s="194">
        <f t="shared" si="2"/>
        <v>0</v>
      </c>
    </row>
    <row r="123" spans="1:13" ht="19.5" x14ac:dyDescent="0.4">
      <c r="A123" s="74"/>
      <c r="B123" s="239">
        <v>92</v>
      </c>
      <c r="C123" s="240"/>
      <c r="D123" s="235"/>
      <c r="E123" s="236"/>
      <c r="F123" s="237" t="str">
        <f>契約単価算定表!D96</f>
        <v>アスファルト撤去工</v>
      </c>
      <c r="G123" s="238"/>
      <c r="H123" s="237" t="str">
        <f>契約単価算定表!E96</f>
        <v>t=5cm　処分費・運搬費含む</v>
      </c>
      <c r="I123" s="238"/>
      <c r="J123" s="88" t="str">
        <f>契約単価算定表!F96</f>
        <v>㎡</v>
      </c>
      <c r="K123" s="192">
        <f>契約単価算定表!H96</f>
        <v>0</v>
      </c>
      <c r="L123" s="193"/>
      <c r="M123" s="194">
        <f t="shared" si="2"/>
        <v>0</v>
      </c>
    </row>
    <row r="124" spans="1:13" ht="19.5" x14ac:dyDescent="0.4">
      <c r="A124" s="74"/>
      <c r="B124" s="239">
        <v>93</v>
      </c>
      <c r="C124" s="240"/>
      <c r="D124" s="235"/>
      <c r="E124" s="236"/>
      <c r="F124" s="237" t="str">
        <f>契約単価算定表!D97</f>
        <v>アスファルト撤去工</v>
      </c>
      <c r="G124" s="238"/>
      <c r="H124" s="237" t="str">
        <f>契約単価算定表!E97</f>
        <v>t=7cm　処分費・運搬費含む</v>
      </c>
      <c r="I124" s="238"/>
      <c r="J124" s="88" t="str">
        <f>契約単価算定表!F97</f>
        <v>㎡</v>
      </c>
      <c r="K124" s="192">
        <f>契約単価算定表!H97</f>
        <v>0</v>
      </c>
      <c r="L124" s="193"/>
      <c r="M124" s="194">
        <f t="shared" si="2"/>
        <v>0</v>
      </c>
    </row>
    <row r="125" spans="1:13" ht="19.5" x14ac:dyDescent="0.4">
      <c r="A125" s="74"/>
      <c r="B125" s="239">
        <v>94</v>
      </c>
      <c r="C125" s="240"/>
      <c r="D125" s="235"/>
      <c r="E125" s="236"/>
      <c r="F125" s="237" t="str">
        <f>契約単価算定表!D98</f>
        <v>アスファルト撤去工</v>
      </c>
      <c r="G125" s="238"/>
      <c r="H125" s="237" t="str">
        <f>契約単価算定表!E98</f>
        <v>t=10cm　処分費・運搬費含む</v>
      </c>
      <c r="I125" s="238"/>
      <c r="J125" s="88" t="str">
        <f>契約単価算定表!F98</f>
        <v>㎡</v>
      </c>
      <c r="K125" s="192">
        <f>契約単価算定表!H98</f>
        <v>0</v>
      </c>
      <c r="L125" s="193"/>
      <c r="M125" s="194">
        <f t="shared" si="2"/>
        <v>0</v>
      </c>
    </row>
    <row r="126" spans="1:13" ht="19.5" x14ac:dyDescent="0.4">
      <c r="A126" s="74"/>
      <c r="B126" s="239">
        <v>95</v>
      </c>
      <c r="C126" s="240"/>
      <c r="D126" s="235" t="str">
        <f>契約単価算定表!C99</f>
        <v>路面切削工</v>
      </c>
      <c r="E126" s="236"/>
      <c r="F126" s="237" t="str">
        <f>契約単価算定表!D99</f>
        <v>小型切削機</v>
      </c>
      <c r="G126" s="238"/>
      <c r="H126" s="237"/>
      <c r="I126" s="238"/>
      <c r="J126" s="88" t="str">
        <f>契約単価算定表!F99</f>
        <v>㎡</v>
      </c>
      <c r="K126" s="192">
        <f>契約単価算定表!H99</f>
        <v>0</v>
      </c>
      <c r="L126" s="193"/>
      <c r="M126" s="194">
        <f t="shared" si="2"/>
        <v>0</v>
      </c>
    </row>
    <row r="127" spans="1:13" ht="19.5" x14ac:dyDescent="0.4">
      <c r="A127" s="74"/>
      <c r="B127" s="239">
        <v>96</v>
      </c>
      <c r="C127" s="240"/>
      <c r="D127" s="235"/>
      <c r="E127" s="236"/>
      <c r="F127" s="237" t="str">
        <f>契約単価算定表!D100</f>
        <v>小型切削工</v>
      </c>
      <c r="G127" s="238"/>
      <c r="H127" s="237" t="str">
        <f>契約単価算定表!E100</f>
        <v>最低保証100㎡未満及び１施工箇所</v>
      </c>
      <c r="I127" s="238"/>
      <c r="J127" s="88" t="str">
        <f>契約単価算定表!F100</f>
        <v>式</v>
      </c>
      <c r="K127" s="192">
        <f>契約単価算定表!H100</f>
        <v>0</v>
      </c>
      <c r="L127" s="193"/>
      <c r="M127" s="194">
        <f t="shared" ref="M127" si="3">SUM(K127*L127)</f>
        <v>0</v>
      </c>
    </row>
    <row r="128" spans="1:13" ht="19.5" x14ac:dyDescent="0.4">
      <c r="A128" s="74"/>
      <c r="B128" s="239">
        <v>97</v>
      </c>
      <c r="C128" s="240"/>
      <c r="D128" s="235" t="str">
        <f>契約単価算定表!C101</f>
        <v>路盤工　下層路盤</v>
      </c>
      <c r="E128" s="236"/>
      <c r="F128" s="237" t="str">
        <f>契約単価算定表!D101</f>
        <v>下層路盤（歩道部）
RC-40  全仕上り厚15cm 1層施工</v>
      </c>
      <c r="G128" s="238"/>
      <c r="H128" s="237"/>
      <c r="I128" s="238"/>
      <c r="J128" s="88" t="str">
        <f>契約単価算定表!F101</f>
        <v>㎡</v>
      </c>
      <c r="K128" s="192">
        <f>契約単価算定表!H101</f>
        <v>0</v>
      </c>
      <c r="L128" s="193"/>
      <c r="M128" s="194">
        <f t="shared" si="2"/>
        <v>0</v>
      </c>
    </row>
    <row r="129" spans="1:13" ht="19.5" x14ac:dyDescent="0.4">
      <c r="A129" s="74"/>
      <c r="B129" s="239">
        <v>98</v>
      </c>
      <c r="C129" s="240"/>
      <c r="D129" s="235"/>
      <c r="E129" s="236"/>
      <c r="F129" s="237" t="str">
        <f>契約単価算定表!D102</f>
        <v>下層路盤（歩道部）
ＲＣ-40  全仕上り厚20cm 1層施工</v>
      </c>
      <c r="G129" s="238"/>
      <c r="H129" s="237"/>
      <c r="I129" s="238"/>
      <c r="J129" s="88" t="str">
        <f>契約単価算定表!F102</f>
        <v>㎡</v>
      </c>
      <c r="K129" s="192">
        <f>契約単価算定表!H102</f>
        <v>0</v>
      </c>
      <c r="L129" s="193"/>
      <c r="M129" s="194">
        <f t="shared" si="2"/>
        <v>0</v>
      </c>
    </row>
    <row r="130" spans="1:13" ht="19.5" x14ac:dyDescent="0.4">
      <c r="A130" s="74"/>
      <c r="B130" s="239">
        <v>99</v>
      </c>
      <c r="C130" s="240"/>
      <c r="D130" s="235"/>
      <c r="E130" s="236"/>
      <c r="F130" s="237" t="str">
        <f>契約単価算定表!D103</f>
        <v>下層路盤（歩道部）
ＲＣ-40  全仕上り厚25cm 2層施工</v>
      </c>
      <c r="G130" s="238"/>
      <c r="H130" s="237"/>
      <c r="I130" s="238"/>
      <c r="J130" s="88" t="str">
        <f>契約単価算定表!F103</f>
        <v>㎡</v>
      </c>
      <c r="K130" s="192">
        <f>契約単価算定表!H103</f>
        <v>0</v>
      </c>
      <c r="L130" s="193"/>
      <c r="M130" s="194">
        <f t="shared" si="2"/>
        <v>0</v>
      </c>
    </row>
    <row r="131" spans="1:13" ht="19.5" x14ac:dyDescent="0.4">
      <c r="A131" s="74"/>
      <c r="B131" s="239">
        <v>100</v>
      </c>
      <c r="C131" s="240"/>
      <c r="D131" s="235"/>
      <c r="E131" s="236"/>
      <c r="F131" s="237" t="str">
        <f>契約単価算定表!D104</f>
        <v>下層路盤（歩道部）
ＲＣ-40  全仕上り厚30cm 2層施工</v>
      </c>
      <c r="G131" s="238"/>
      <c r="H131" s="237"/>
      <c r="I131" s="238"/>
      <c r="J131" s="88" t="str">
        <f>契約単価算定表!F104</f>
        <v>㎡</v>
      </c>
      <c r="K131" s="192">
        <f>契約単価算定表!H104</f>
        <v>0</v>
      </c>
      <c r="L131" s="193"/>
      <c r="M131" s="194">
        <f t="shared" si="2"/>
        <v>0</v>
      </c>
    </row>
    <row r="132" spans="1:13" ht="19.5" x14ac:dyDescent="0.4">
      <c r="A132" s="74"/>
      <c r="B132" s="239">
        <v>101</v>
      </c>
      <c r="C132" s="240"/>
      <c r="D132" s="235"/>
      <c r="E132" s="236"/>
      <c r="F132" s="237" t="str">
        <f>契約単価算定表!D105</f>
        <v>下層路盤（歩道部）
ＲＣ-40  全仕上り厚40cm 2層施工</v>
      </c>
      <c r="G132" s="238"/>
      <c r="H132" s="237"/>
      <c r="I132" s="238"/>
      <c r="J132" s="88" t="str">
        <f>契約単価算定表!F105</f>
        <v>㎡</v>
      </c>
      <c r="K132" s="192">
        <f>契約単価算定表!H105</f>
        <v>0</v>
      </c>
      <c r="L132" s="193"/>
      <c r="M132" s="194">
        <f t="shared" si="2"/>
        <v>0</v>
      </c>
    </row>
    <row r="133" spans="1:13" ht="19.5" x14ac:dyDescent="0.4">
      <c r="A133" s="74"/>
      <c r="B133" s="239">
        <v>102</v>
      </c>
      <c r="C133" s="240"/>
      <c r="D133" s="235"/>
      <c r="E133" s="236"/>
      <c r="F133" s="237" t="str">
        <f>契約単価算定表!D106</f>
        <v>下層路盤（歩道部）
ＲＣ-40  全仕上り厚45cm 3層施工</v>
      </c>
      <c r="G133" s="238"/>
      <c r="H133" s="237"/>
      <c r="I133" s="238"/>
      <c r="J133" s="88" t="str">
        <f>契約単価算定表!F106</f>
        <v>㎡</v>
      </c>
      <c r="K133" s="192">
        <f>契約単価算定表!H106</f>
        <v>0</v>
      </c>
      <c r="L133" s="193"/>
      <c r="M133" s="194">
        <f t="shared" si="2"/>
        <v>0</v>
      </c>
    </row>
    <row r="134" spans="1:13" ht="19.5" x14ac:dyDescent="0.4">
      <c r="A134" s="74"/>
      <c r="B134" s="239">
        <v>103</v>
      </c>
      <c r="C134" s="240"/>
      <c r="D134" s="235" t="str">
        <f>契約単価算定表!C107</f>
        <v>路盤工　上層路盤</v>
      </c>
      <c r="E134" s="236"/>
      <c r="F134" s="237" t="str">
        <f>契約単価算定表!D107</f>
        <v>上層路盤（歩道部）
C-20 全仕上り厚10cm 1層施工</v>
      </c>
      <c r="G134" s="238"/>
      <c r="H134" s="237"/>
      <c r="I134" s="238"/>
      <c r="J134" s="88" t="str">
        <f>契約単価算定表!F107</f>
        <v>㎡</v>
      </c>
      <c r="K134" s="192">
        <f>契約単価算定表!H107</f>
        <v>0</v>
      </c>
      <c r="L134" s="193"/>
      <c r="M134" s="194">
        <f t="shared" si="2"/>
        <v>0</v>
      </c>
    </row>
    <row r="135" spans="1:13" ht="19.5" x14ac:dyDescent="0.4">
      <c r="A135" s="74"/>
      <c r="B135" s="239">
        <v>104</v>
      </c>
      <c r="C135" s="240"/>
      <c r="D135" s="235"/>
      <c r="E135" s="236"/>
      <c r="F135" s="237" t="str">
        <f>契約単価算定表!D108</f>
        <v>上層路盤（歩道部）
C-20 全仕上り厚12cm 1層施工</v>
      </c>
      <c r="G135" s="238"/>
      <c r="H135" s="237"/>
      <c r="I135" s="238"/>
      <c r="J135" s="88" t="str">
        <f>契約単価算定表!F108</f>
        <v>㎡</v>
      </c>
      <c r="K135" s="192">
        <f>契約単価算定表!H108</f>
        <v>0</v>
      </c>
      <c r="L135" s="193"/>
      <c r="M135" s="194">
        <f t="shared" si="2"/>
        <v>0</v>
      </c>
    </row>
    <row r="136" spans="1:13" ht="19.5" x14ac:dyDescent="0.4">
      <c r="A136" s="74"/>
      <c r="B136" s="239">
        <v>105</v>
      </c>
      <c r="C136" s="240"/>
      <c r="D136" s="235"/>
      <c r="E136" s="236"/>
      <c r="F136" s="237" t="str">
        <f>契約単価算定表!D109</f>
        <v>上層路盤（歩道部）
C-20 全仕上り厚15cm 2層施工</v>
      </c>
      <c r="G136" s="238"/>
      <c r="H136" s="237"/>
      <c r="I136" s="238"/>
      <c r="J136" s="88" t="str">
        <f>契約単価算定表!F109</f>
        <v>㎡</v>
      </c>
      <c r="K136" s="192">
        <f>契約単価算定表!H109</f>
        <v>0</v>
      </c>
      <c r="L136" s="193"/>
      <c r="M136" s="194">
        <f t="shared" si="2"/>
        <v>0</v>
      </c>
    </row>
    <row r="137" spans="1:13" ht="19.5" x14ac:dyDescent="0.4">
      <c r="A137" s="74"/>
      <c r="B137" s="239">
        <v>106</v>
      </c>
      <c r="C137" s="240"/>
      <c r="D137" s="235"/>
      <c r="E137" s="236"/>
      <c r="F137" s="237" t="str">
        <f>契約単価算定表!D110</f>
        <v>上層路盤（歩道部）
粒度調整砕石  全仕上り厚10cm 1層施工</v>
      </c>
      <c r="G137" s="238"/>
      <c r="H137" s="237"/>
      <c r="I137" s="238"/>
      <c r="J137" s="88" t="str">
        <f>契約単価算定表!F110</f>
        <v>㎡</v>
      </c>
      <c r="K137" s="192">
        <f>契約単価算定表!H110</f>
        <v>0</v>
      </c>
      <c r="L137" s="193"/>
      <c r="M137" s="194">
        <f t="shared" si="2"/>
        <v>0</v>
      </c>
    </row>
    <row r="138" spans="1:13" ht="19.5" x14ac:dyDescent="0.4">
      <c r="A138" s="74"/>
      <c r="B138" s="239">
        <v>107</v>
      </c>
      <c r="C138" s="240"/>
      <c r="D138" s="235"/>
      <c r="E138" s="236"/>
      <c r="F138" s="237" t="str">
        <f>契約単価算定表!D111</f>
        <v>上層路盤（歩道部）
粒度調整砕石  全仕上り厚20cm 2層施工</v>
      </c>
      <c r="G138" s="238"/>
      <c r="H138" s="237"/>
      <c r="I138" s="238"/>
      <c r="J138" s="88" t="str">
        <f>契約単価算定表!F111</f>
        <v>㎡</v>
      </c>
      <c r="K138" s="192">
        <f>契約単価算定表!H111</f>
        <v>0</v>
      </c>
      <c r="L138" s="193"/>
      <c r="M138" s="194">
        <f t="shared" si="2"/>
        <v>0</v>
      </c>
    </row>
    <row r="139" spans="1:13" ht="19.5" x14ac:dyDescent="0.4">
      <c r="A139" s="74"/>
      <c r="B139" s="239">
        <v>108</v>
      </c>
      <c r="C139" s="240"/>
      <c r="D139" s="235"/>
      <c r="E139" s="236"/>
      <c r="F139" s="237" t="str">
        <f>契約単価算定表!D112</f>
        <v>上層路盤（歩道部）
粒度調整砕石  全仕上り厚25cm 2層施工</v>
      </c>
      <c r="G139" s="238"/>
      <c r="H139" s="237"/>
      <c r="I139" s="238"/>
      <c r="J139" s="88" t="str">
        <f>契約単価算定表!F112</f>
        <v>㎡</v>
      </c>
      <c r="K139" s="192">
        <f>契約単価算定表!H112</f>
        <v>0</v>
      </c>
      <c r="L139" s="193"/>
      <c r="M139" s="194">
        <f t="shared" si="2"/>
        <v>0</v>
      </c>
    </row>
    <row r="140" spans="1:13" ht="19.5" x14ac:dyDescent="0.4">
      <c r="A140" s="74"/>
      <c r="B140" s="239">
        <v>109</v>
      </c>
      <c r="C140" s="240"/>
      <c r="D140" s="235"/>
      <c r="E140" s="236"/>
      <c r="F140" s="237" t="str">
        <f>契約単価算定表!D113</f>
        <v>上層路盤（車道・路肩部）　　　　　　　　　　　　　　　　　　　　　　再生瀝青安定処理材（20）　ｔ=5cm                         　　　　　   プライムコート(PK-3)　</v>
      </c>
      <c r="G140" s="238"/>
      <c r="H140" s="237"/>
      <c r="I140" s="238"/>
      <c r="J140" s="88" t="str">
        <f>契約単価算定表!F113</f>
        <v>㎡</v>
      </c>
      <c r="K140" s="192">
        <f>契約単価算定表!H113</f>
        <v>0</v>
      </c>
      <c r="L140" s="193"/>
      <c r="M140" s="194">
        <f t="shared" si="2"/>
        <v>0</v>
      </c>
    </row>
    <row r="141" spans="1:13" ht="19.5" x14ac:dyDescent="0.4">
      <c r="A141" s="74"/>
      <c r="B141" s="239">
        <v>110</v>
      </c>
      <c r="C141" s="240"/>
      <c r="D141" s="235"/>
      <c r="E141" s="236"/>
      <c r="F141" s="237" t="str">
        <f>契約単価算定表!D114</f>
        <v>上層路盤（車道・路肩部）　　　　　　　　　　　　　　　　　　　　　　再生瀝青安定処理材（20）　ｔ=10cm                         　　　　　   プライムコート(PK-3)　</v>
      </c>
      <c r="G141" s="238"/>
      <c r="H141" s="237"/>
      <c r="I141" s="238"/>
      <c r="J141" s="88" t="str">
        <f>契約単価算定表!F114</f>
        <v>㎡</v>
      </c>
      <c r="K141" s="192">
        <f>契約単価算定表!H114</f>
        <v>0</v>
      </c>
      <c r="L141" s="193"/>
      <c r="M141" s="194">
        <f t="shared" si="2"/>
        <v>0</v>
      </c>
    </row>
    <row r="142" spans="1:13" ht="19.5" x14ac:dyDescent="0.4">
      <c r="A142" s="74"/>
      <c r="B142" s="239">
        <v>111</v>
      </c>
      <c r="C142" s="240"/>
      <c r="D142" s="235" t="str">
        <f>契約単価算定表!C115</f>
        <v>不陸整正</v>
      </c>
      <c r="E142" s="236"/>
      <c r="F142" s="237" t="str">
        <f>契約単価算定表!D115</f>
        <v>補足材なし</v>
      </c>
      <c r="G142" s="238"/>
      <c r="H142" s="237"/>
      <c r="I142" s="238"/>
      <c r="J142" s="88" t="str">
        <f>契約単価算定表!F115</f>
        <v>㎡</v>
      </c>
      <c r="K142" s="192">
        <f>契約単価算定表!H115</f>
        <v>0</v>
      </c>
      <c r="L142" s="193"/>
      <c r="M142" s="194">
        <f t="shared" si="2"/>
        <v>0</v>
      </c>
    </row>
    <row r="143" spans="1:13" ht="19.5" x14ac:dyDescent="0.4">
      <c r="A143" s="74"/>
      <c r="B143" s="239">
        <v>112</v>
      </c>
      <c r="C143" s="240"/>
      <c r="D143" s="235"/>
      <c r="E143" s="236"/>
      <c r="F143" s="237" t="str">
        <f>契約単価算定表!D116</f>
        <v>補足材あり</v>
      </c>
      <c r="G143" s="238"/>
      <c r="H143" s="237"/>
      <c r="I143" s="238"/>
      <c r="J143" s="88" t="str">
        <f>契約単価算定表!F116</f>
        <v>㎡</v>
      </c>
      <c r="K143" s="192">
        <f>契約単価算定表!H116</f>
        <v>0</v>
      </c>
      <c r="L143" s="193"/>
      <c r="M143" s="194">
        <f t="shared" si="2"/>
        <v>0</v>
      </c>
    </row>
    <row r="144" spans="1:13" ht="19.5" x14ac:dyDescent="0.4">
      <c r="A144" s="74"/>
      <c r="B144" s="239">
        <v>113</v>
      </c>
      <c r="C144" s="240"/>
      <c r="D144" s="235" t="str">
        <f>契約単価算定表!C117</f>
        <v>アスファルト舗装工 　　　　　　　　</v>
      </c>
      <c r="E144" s="236"/>
      <c r="F144" s="237" t="str">
        <f>契約単価算定表!D117</f>
        <v>アスファルト舗装工（車道・路肩）
⑤再生密粒度(13F)　t=3cm　　　　　　　　　　　　　　</v>
      </c>
      <c r="G144" s="238"/>
      <c r="H144" s="237"/>
      <c r="I144" s="238"/>
      <c r="J144" s="88" t="str">
        <f>契約単価算定表!F117</f>
        <v>㎡</v>
      </c>
      <c r="K144" s="192">
        <f>契約単価算定表!H117</f>
        <v>0</v>
      </c>
      <c r="L144" s="193"/>
      <c r="M144" s="194">
        <f t="shared" si="2"/>
        <v>0</v>
      </c>
    </row>
    <row r="145" spans="1:13" ht="19.5" x14ac:dyDescent="0.4">
      <c r="A145" s="74"/>
      <c r="B145" s="239">
        <v>114</v>
      </c>
      <c r="C145" s="240"/>
      <c r="D145" s="235"/>
      <c r="E145" s="236"/>
      <c r="F145" s="237" t="str">
        <f>契約単価算定表!D118</f>
        <v>アスファルト舗装工（車道・路肩）
⑤再生密粒度(13F)　t=5cm　　　　　　　　　　　　　　</v>
      </c>
      <c r="G145" s="238"/>
      <c r="H145" s="237"/>
      <c r="I145" s="238"/>
      <c r="J145" s="88" t="str">
        <f>契約単価算定表!F118</f>
        <v>㎡</v>
      </c>
      <c r="K145" s="192">
        <f>契約単価算定表!H118</f>
        <v>0</v>
      </c>
      <c r="L145" s="193"/>
      <c r="M145" s="194">
        <f t="shared" si="2"/>
        <v>0</v>
      </c>
    </row>
    <row r="146" spans="1:13" ht="19.5" x14ac:dyDescent="0.4">
      <c r="A146" s="74"/>
      <c r="B146" s="239">
        <v>115</v>
      </c>
      <c r="C146" s="240"/>
      <c r="D146" s="235"/>
      <c r="E146" s="236"/>
      <c r="F146" s="237" t="str">
        <f>契約単価算定表!D119</f>
        <v>アスファルト舗装工（車道・路肩）
②再生密粒度(13)　t=4cm　　　　　　　　　　　　　　</v>
      </c>
      <c r="G146" s="238"/>
      <c r="H146" s="237"/>
      <c r="I146" s="238"/>
      <c r="J146" s="88" t="str">
        <f>契約単価算定表!F119</f>
        <v>㎡</v>
      </c>
      <c r="K146" s="192">
        <f>契約単価算定表!H119</f>
        <v>0</v>
      </c>
      <c r="L146" s="193"/>
      <c r="M146" s="194">
        <f t="shared" si="2"/>
        <v>0</v>
      </c>
    </row>
    <row r="147" spans="1:13" ht="19.5" x14ac:dyDescent="0.4">
      <c r="A147" s="74"/>
      <c r="B147" s="239">
        <v>116</v>
      </c>
      <c r="C147" s="240"/>
      <c r="D147" s="235"/>
      <c r="E147" s="236"/>
      <c r="F147" s="237" t="str">
        <f>契約単価算定表!D120</f>
        <v>アスファルト舗装工（車道・路肩）
②再生密粒度(13)　t=7cm　　　　　　　　　　　　　　</v>
      </c>
      <c r="G147" s="238"/>
      <c r="H147" s="237"/>
      <c r="I147" s="238"/>
      <c r="J147" s="88" t="str">
        <f>契約単価算定表!F120</f>
        <v>㎡</v>
      </c>
      <c r="K147" s="192">
        <f>契約単価算定表!H120</f>
        <v>0</v>
      </c>
      <c r="L147" s="193"/>
      <c r="M147" s="194">
        <f t="shared" si="2"/>
        <v>0</v>
      </c>
    </row>
    <row r="148" spans="1:13" ht="19.5" x14ac:dyDescent="0.4">
      <c r="A148" s="74"/>
      <c r="B148" s="239">
        <v>117</v>
      </c>
      <c r="C148" s="240"/>
      <c r="D148" s="235"/>
      <c r="E148" s="236"/>
      <c r="F148" s="237" t="str">
        <f>契約単価算定表!D121</f>
        <v>アスファルト舗装工（車道・路肩）
①再生粗粒度(20)　t=5cm　　　　　　　　　　　　　　</v>
      </c>
      <c r="G148" s="238"/>
      <c r="H148" s="237"/>
      <c r="I148" s="238"/>
      <c r="J148" s="88" t="str">
        <f>契約単価算定表!F121</f>
        <v>㎡</v>
      </c>
      <c r="K148" s="192">
        <f>契約単価算定表!H121</f>
        <v>0</v>
      </c>
      <c r="L148" s="193"/>
      <c r="M148" s="194">
        <f t="shared" si="2"/>
        <v>0</v>
      </c>
    </row>
    <row r="149" spans="1:13" ht="19.5" x14ac:dyDescent="0.4">
      <c r="A149" s="74"/>
      <c r="B149" s="239">
        <v>118</v>
      </c>
      <c r="C149" s="240"/>
      <c r="D149" s="235"/>
      <c r="E149" s="236"/>
      <c r="F149" s="237" t="str">
        <f>契約単価算定表!D122</f>
        <v>アスファルト舗装工（車道・路肩）
①再生粗粒度(20)　t=4cm　　　　　　　　　　　　　　</v>
      </c>
      <c r="G149" s="238"/>
      <c r="H149" s="237"/>
      <c r="I149" s="238"/>
      <c r="J149" s="88" t="str">
        <f>契約単価算定表!F122</f>
        <v>㎡</v>
      </c>
      <c r="K149" s="192">
        <f>契約単価算定表!H122</f>
        <v>0</v>
      </c>
      <c r="L149" s="193"/>
      <c r="M149" s="194">
        <f t="shared" si="2"/>
        <v>0</v>
      </c>
    </row>
    <row r="150" spans="1:13" ht="19.5" x14ac:dyDescent="0.4">
      <c r="A150" s="74"/>
      <c r="B150" s="239">
        <v>119</v>
      </c>
      <c r="C150" s="240"/>
      <c r="D150" s="235"/>
      <c r="E150" s="236"/>
      <c r="F150" s="237" t="str">
        <f>契約単価算定表!D123</f>
        <v>アスファルト舗装工（車道・路肩）
密粒度As 改質Ⅱ型(20)　t=5cm　　　　　　　　　　　　　　</v>
      </c>
      <c r="G150" s="238"/>
      <c r="H150" s="237"/>
      <c r="I150" s="238"/>
      <c r="J150" s="88" t="str">
        <f>契約単価算定表!F123</f>
        <v>㎡</v>
      </c>
      <c r="K150" s="192">
        <f>契約単価算定表!H123</f>
        <v>0</v>
      </c>
      <c r="L150" s="193"/>
      <c r="M150" s="194">
        <f t="shared" si="2"/>
        <v>0</v>
      </c>
    </row>
    <row r="151" spans="1:13" ht="19.5" x14ac:dyDescent="0.4">
      <c r="A151" s="74"/>
      <c r="B151" s="239">
        <v>120</v>
      </c>
      <c r="C151" s="240"/>
      <c r="D151" s="235"/>
      <c r="E151" s="236"/>
      <c r="F151" s="237" t="str">
        <f>契約単価算定表!D124</f>
        <v>アスファルト舗装工（車道・路肩）
密粒度As 改質Ⅱ型(20)　t=3cm　　　　　　　　　　　　　　</v>
      </c>
      <c r="G151" s="238"/>
      <c r="H151" s="237"/>
      <c r="I151" s="238"/>
      <c r="J151" s="88" t="str">
        <f>契約単価算定表!F124</f>
        <v>㎡</v>
      </c>
      <c r="K151" s="192">
        <f>契約単価算定表!H124</f>
        <v>0</v>
      </c>
      <c r="L151" s="193"/>
      <c r="M151" s="194">
        <f t="shared" si="2"/>
        <v>0</v>
      </c>
    </row>
    <row r="152" spans="1:13" ht="19.5" x14ac:dyDescent="0.4">
      <c r="A152" s="74"/>
      <c r="B152" s="239">
        <v>121</v>
      </c>
      <c r="C152" s="240"/>
      <c r="D152" s="235"/>
      <c r="E152" s="236"/>
      <c r="F152" s="237" t="str">
        <f>契約単価算定表!D125</f>
        <v>アスファルト舗装工（歩道）
⑦再生細粒度（13Ｆ）　t=3cm　　　　　　　　　　　　　　　　　　</v>
      </c>
      <c r="G152" s="238"/>
      <c r="H152" s="237"/>
      <c r="I152" s="238"/>
      <c r="J152" s="88" t="str">
        <f>契約単価算定表!F125</f>
        <v>㎡</v>
      </c>
      <c r="K152" s="192">
        <f>契約単価算定表!H125</f>
        <v>0</v>
      </c>
      <c r="L152" s="193"/>
      <c r="M152" s="194">
        <f t="shared" si="2"/>
        <v>0</v>
      </c>
    </row>
    <row r="153" spans="1:13" ht="19.5" x14ac:dyDescent="0.4">
      <c r="A153" s="74"/>
      <c r="B153" s="239">
        <v>122</v>
      </c>
      <c r="C153" s="240"/>
      <c r="D153" s="235"/>
      <c r="E153" s="236"/>
      <c r="F153" s="237" t="str">
        <f>契約単価算定表!D126</f>
        <v>アスファルト舗装工（歩道）
⑦再生細粒度（13Ｆ）　t=5cm　　　　　　　　　　　　　　　　　　</v>
      </c>
      <c r="G153" s="238"/>
      <c r="H153" s="237"/>
      <c r="I153" s="238"/>
      <c r="J153" s="88" t="str">
        <f>契約単価算定表!F126</f>
        <v>㎡</v>
      </c>
      <c r="K153" s="192">
        <f>契約単価算定表!H126</f>
        <v>0</v>
      </c>
      <c r="L153" s="193"/>
      <c r="M153" s="194">
        <f t="shared" si="2"/>
        <v>0</v>
      </c>
    </row>
    <row r="154" spans="1:13" ht="19.5" x14ac:dyDescent="0.4">
      <c r="A154" s="74"/>
      <c r="B154" s="239">
        <v>123</v>
      </c>
      <c r="C154" s="240"/>
      <c r="D154" s="235"/>
      <c r="E154" s="236"/>
      <c r="F154" s="237" t="str">
        <f>契約単価算定表!D127</f>
        <v>仮復旧工（車道・路肩）
再生合材　t=3cm　　　　　　　　　　　　　　　　　　</v>
      </c>
      <c r="G154" s="238"/>
      <c r="H154" s="237"/>
      <c r="I154" s="238"/>
      <c r="J154" s="88" t="str">
        <f>契約単価算定表!F127</f>
        <v>㎡</v>
      </c>
      <c r="K154" s="192">
        <f>契約単価算定表!H127</f>
        <v>0</v>
      </c>
      <c r="L154" s="193"/>
      <c r="M154" s="194">
        <f t="shared" si="2"/>
        <v>0</v>
      </c>
    </row>
    <row r="155" spans="1:13" ht="19.5" x14ac:dyDescent="0.4">
      <c r="A155" s="74"/>
      <c r="B155" s="239">
        <v>124</v>
      </c>
      <c r="C155" s="240"/>
      <c r="D155" s="235"/>
      <c r="E155" s="236"/>
      <c r="F155" s="237" t="str">
        <f>契約単価算定表!D128</f>
        <v>仮復旧工（車道・路肩）
再生合材　t=5cm　　　　　　　　　　　　　　　　　　</v>
      </c>
      <c r="G155" s="238"/>
      <c r="H155" s="237"/>
      <c r="I155" s="238"/>
      <c r="J155" s="88" t="str">
        <f>契約単価算定表!F128</f>
        <v>㎡</v>
      </c>
      <c r="K155" s="192">
        <f>契約単価算定表!H128</f>
        <v>0</v>
      </c>
      <c r="L155" s="193"/>
      <c r="M155" s="194">
        <f t="shared" si="2"/>
        <v>0</v>
      </c>
    </row>
    <row r="156" spans="1:13" ht="19.5" x14ac:dyDescent="0.4">
      <c r="A156" s="74"/>
      <c r="B156" s="239">
        <v>125</v>
      </c>
      <c r="C156" s="240"/>
      <c r="D156" s="235"/>
      <c r="E156" s="236"/>
      <c r="F156" s="237" t="str">
        <f>契約単価算定表!D129</f>
        <v>砕石復旧
C-20 t=15cm</v>
      </c>
      <c r="G156" s="238"/>
      <c r="H156" s="237"/>
      <c r="I156" s="238"/>
      <c r="J156" s="88" t="str">
        <f>契約単価算定表!F129</f>
        <v>㎡</v>
      </c>
      <c r="K156" s="192">
        <f>契約単価算定表!H129</f>
        <v>0</v>
      </c>
      <c r="L156" s="193"/>
      <c r="M156" s="194">
        <f t="shared" si="2"/>
        <v>0</v>
      </c>
    </row>
    <row r="157" spans="1:13" ht="19.5" x14ac:dyDescent="0.4">
      <c r="A157" s="74"/>
      <c r="B157" s="239">
        <v>126</v>
      </c>
      <c r="C157" s="240"/>
      <c r="D157" s="235"/>
      <c r="E157" s="236"/>
      <c r="F157" s="237" t="str">
        <f>契約単価算定表!D130</f>
        <v>砕石復旧
C-20 t=20cm</v>
      </c>
      <c r="G157" s="238"/>
      <c r="H157" s="237"/>
      <c r="I157" s="238"/>
      <c r="J157" s="88" t="str">
        <f>契約単価算定表!F130</f>
        <v>㎡</v>
      </c>
      <c r="K157" s="192">
        <f>契約単価算定表!H130</f>
        <v>0</v>
      </c>
      <c r="L157" s="193"/>
      <c r="M157" s="194">
        <f t="shared" si="2"/>
        <v>0</v>
      </c>
    </row>
    <row r="158" spans="1:13" ht="19.5" x14ac:dyDescent="0.4">
      <c r="A158" s="74"/>
      <c r="B158" s="239">
        <v>127</v>
      </c>
      <c r="C158" s="240"/>
      <c r="D158" s="235"/>
      <c r="E158" s="236"/>
      <c r="F158" s="237" t="str">
        <f>契約単価算定表!D131</f>
        <v>砕石復旧
C-20 t=25cm</v>
      </c>
      <c r="G158" s="238"/>
      <c r="H158" s="237"/>
      <c r="I158" s="238"/>
      <c r="J158" s="88" t="str">
        <f>契約単価算定表!F131</f>
        <v>㎡</v>
      </c>
      <c r="K158" s="192">
        <f>契約単価算定表!H131</f>
        <v>0</v>
      </c>
      <c r="L158" s="193"/>
      <c r="M158" s="194">
        <f t="shared" si="2"/>
        <v>0</v>
      </c>
    </row>
    <row r="159" spans="1:13" ht="19.5" x14ac:dyDescent="0.4">
      <c r="A159" s="74"/>
      <c r="B159" s="239">
        <v>128</v>
      </c>
      <c r="C159" s="240"/>
      <c r="D159" s="235"/>
      <c r="E159" s="236"/>
      <c r="F159" s="237" t="str">
        <f>契約単価算定表!D132</f>
        <v xml:space="preserve">インターロッキングブロック撤去・再設置
</v>
      </c>
      <c r="G159" s="238"/>
      <c r="H159" s="237" t="str">
        <f>契約単価算定表!E132</f>
        <v>再利用 直線・厚さ 6cm 施工規模 100㎡未満
敷材料　砂（クッション用）　t=0.030m</v>
      </c>
      <c r="I159" s="238"/>
      <c r="J159" s="88" t="str">
        <f>契約単価算定表!F132</f>
        <v>㎡</v>
      </c>
      <c r="K159" s="192">
        <f>契約単価算定表!H132</f>
        <v>0</v>
      </c>
      <c r="L159" s="193"/>
      <c r="M159" s="194">
        <f t="shared" si="2"/>
        <v>0</v>
      </c>
    </row>
    <row r="160" spans="1:13" ht="19.5" x14ac:dyDescent="0.4">
      <c r="A160" s="74"/>
      <c r="B160" s="239">
        <v>129</v>
      </c>
      <c r="C160" s="240"/>
      <c r="D160" s="235"/>
      <c r="E160" s="236"/>
      <c r="F160" s="237" t="str">
        <f>契約単価算定表!D133</f>
        <v xml:space="preserve">インターロッキングブロック撤去・再設置
</v>
      </c>
      <c r="G160" s="238"/>
      <c r="H160" s="237" t="str">
        <f>契約単価算定表!E133</f>
        <v>再利用 直線・厚さ 8cm 施工規模 100㎡未満
敷材料　砂（クッション用）　t=0.030m
コンクリート t=17cm</v>
      </c>
      <c r="I160" s="238"/>
      <c r="J160" s="88" t="str">
        <f>契約単価算定表!F133</f>
        <v>㎡</v>
      </c>
      <c r="K160" s="192">
        <f>契約単価算定表!H133</f>
        <v>0</v>
      </c>
      <c r="L160" s="193"/>
      <c r="M160" s="194">
        <f t="shared" si="2"/>
        <v>0</v>
      </c>
    </row>
    <row r="161" spans="1:13" ht="19.5" x14ac:dyDescent="0.4">
      <c r="A161" s="74"/>
      <c r="B161" s="239">
        <v>130</v>
      </c>
      <c r="C161" s="240"/>
      <c r="D161" s="235"/>
      <c r="E161" s="236"/>
      <c r="F161" s="237" t="str">
        <f>契約単価算定表!D134</f>
        <v>インターロッキングブロック撤去・新設</v>
      </c>
      <c r="G161" s="238"/>
      <c r="H161" s="237" t="str">
        <f>契約単価算定表!E134</f>
        <v>直線・厚さ 6cm 施工規模 100㎡未満
敷材料　砂（クッション用）　t=0.030m</v>
      </c>
      <c r="I161" s="238"/>
      <c r="J161" s="88" t="str">
        <f>契約単価算定表!F134</f>
        <v>㎡</v>
      </c>
      <c r="K161" s="192">
        <f>契約単価算定表!H134</f>
        <v>0</v>
      </c>
      <c r="L161" s="193"/>
      <c r="M161" s="194">
        <f t="shared" si="2"/>
        <v>0</v>
      </c>
    </row>
    <row r="162" spans="1:13" ht="19.5" x14ac:dyDescent="0.4">
      <c r="A162" s="74"/>
      <c r="B162" s="239">
        <v>131</v>
      </c>
      <c r="C162" s="240"/>
      <c r="D162" s="235"/>
      <c r="E162" s="236"/>
      <c r="F162" s="237" t="str">
        <f>契約単価算定表!D135</f>
        <v>インターロッキングブロック撤去・新設</v>
      </c>
      <c r="G162" s="238"/>
      <c r="H162" s="237" t="str">
        <f>契約単価算定表!E135</f>
        <v>直線・厚さ 8cm 施工規模 100㎡未満
敷材料　砂（クッション用）　t=0.030m
コンクリート t=17cm</v>
      </c>
      <c r="I162" s="238"/>
      <c r="J162" s="88" t="str">
        <f>契約単価算定表!F135</f>
        <v>㎡</v>
      </c>
      <c r="K162" s="192">
        <f>契約単価算定表!H135</f>
        <v>0</v>
      </c>
      <c r="L162" s="193"/>
      <c r="M162" s="194">
        <f t="shared" si="2"/>
        <v>0</v>
      </c>
    </row>
    <row r="163" spans="1:13" ht="19.5" x14ac:dyDescent="0.4">
      <c r="A163" s="74"/>
      <c r="B163" s="239">
        <v>132</v>
      </c>
      <c r="C163" s="240"/>
      <c r="D163" s="235" t="str">
        <f>契約単価算定表!C136</f>
        <v>舗装端部目地工</v>
      </c>
      <c r="E163" s="236"/>
      <c r="F163" s="237" t="str">
        <f>契約単価算定表!D136</f>
        <v>As成形目地材（As端部）
W30mm×t5mm　瀝青ｺﾞﾑ系ﾌﾟﾗｲﾏｰ塗布
昼間施工　100ｍ未満　施工費込</v>
      </c>
      <c r="G163" s="238"/>
      <c r="H163" s="237" t="str">
        <f>契約単価算定表!D136</f>
        <v>As成形目地材（As端部）
W30mm×t5mm　瀝青ｺﾞﾑ系ﾌﾟﾗｲﾏｰ塗布
昼間施工　100ｍ未満　施工費込</v>
      </c>
      <c r="I163" s="238"/>
      <c r="J163" s="88" t="str">
        <f>契約単価算定表!F136</f>
        <v>m</v>
      </c>
      <c r="K163" s="192">
        <f>契約単価算定表!H136</f>
        <v>0</v>
      </c>
      <c r="L163" s="193"/>
      <c r="M163" s="194">
        <f t="shared" si="2"/>
        <v>0</v>
      </c>
    </row>
    <row r="164" spans="1:13" x14ac:dyDescent="0.4">
      <c r="M164" s="213"/>
    </row>
    <row r="165" spans="1:13" x14ac:dyDescent="0.4">
      <c r="M165" s="213"/>
    </row>
    <row r="166" spans="1:13" x14ac:dyDescent="0.4">
      <c r="M166" s="213"/>
    </row>
    <row r="167" spans="1:13" ht="20.25" thickBot="1" x14ac:dyDescent="0.45">
      <c r="D167" s="74" t="s">
        <v>296</v>
      </c>
      <c r="M167" s="213"/>
    </row>
    <row r="168" spans="1:13" ht="19.5" x14ac:dyDescent="0.4">
      <c r="B168" s="254" t="s">
        <v>15</v>
      </c>
      <c r="C168" s="255"/>
      <c r="D168" s="255" t="s">
        <v>16</v>
      </c>
      <c r="E168" s="255"/>
      <c r="F168" s="256" t="s">
        <v>291</v>
      </c>
      <c r="G168" s="257"/>
      <c r="H168" s="256" t="s">
        <v>292</v>
      </c>
      <c r="I168" s="257"/>
      <c r="J168" s="83" t="s">
        <v>17</v>
      </c>
      <c r="K168" s="215" t="s">
        <v>18</v>
      </c>
      <c r="L168" s="83" t="s">
        <v>19</v>
      </c>
      <c r="M168" s="90" t="s">
        <v>20</v>
      </c>
    </row>
    <row r="169" spans="1:13" ht="19.5" x14ac:dyDescent="0.4">
      <c r="B169" s="239">
        <v>133</v>
      </c>
      <c r="C169" s="240"/>
      <c r="D169" s="235" t="str">
        <f>契約単価算定表!C137</f>
        <v>ｸﾗｯｸ抑制ｼｰﾄ</v>
      </c>
      <c r="E169" s="236"/>
      <c r="F169" s="235" t="str">
        <f>契約単価算定表!C137</f>
        <v>ｸﾗｯｸ抑制ｼｰﾄ</v>
      </c>
      <c r="G169" s="236"/>
      <c r="H169" s="237" t="str">
        <f>契約単価算定表!D137</f>
        <v>ｸﾗｯｸ抑制ｼｰﾄ布設工　(流し貼り工法)
W=33㎝、ガラス基材　昼間施工</v>
      </c>
      <c r="I169" s="238"/>
      <c r="J169" s="88" t="str">
        <f>契約単価算定表!F137</f>
        <v>m</v>
      </c>
      <c r="K169" s="192">
        <f>契約単価算定表!H137</f>
        <v>0</v>
      </c>
      <c r="L169" s="193"/>
      <c r="M169" s="194">
        <f t="shared" ref="M169:M183" si="4">SUM(K169*L169)</f>
        <v>0</v>
      </c>
    </row>
    <row r="170" spans="1:13" ht="19.5" x14ac:dyDescent="0.4">
      <c r="B170" s="239">
        <v>134</v>
      </c>
      <c r="C170" s="240"/>
      <c r="D170" s="235" t="str">
        <f>契約単価算定表!C138</f>
        <v>区画線設置工</v>
      </c>
      <c r="E170" s="236"/>
      <c r="F170" s="235" t="str">
        <f>契約単価算定表!C138</f>
        <v>区画線設置工</v>
      </c>
      <c r="G170" s="236"/>
      <c r="H170" s="237">
        <f>契約単価算定表!D138</f>
        <v>0</v>
      </c>
      <c r="I170" s="238"/>
      <c r="J170" s="88" t="str">
        <f>契約単価算定表!F138</f>
        <v>式</v>
      </c>
      <c r="K170" s="192">
        <f>契約単価算定表!H138</f>
        <v>0</v>
      </c>
      <c r="L170" s="193"/>
      <c r="M170" s="194">
        <f t="shared" si="4"/>
        <v>0</v>
      </c>
    </row>
    <row r="171" spans="1:13" ht="19.5" x14ac:dyDescent="0.4">
      <c r="B171" s="239">
        <v>135</v>
      </c>
      <c r="C171" s="240"/>
      <c r="D171" s="235" t="str">
        <f>契約単価算定表!C139</f>
        <v>交通誘導警備員Ａ</v>
      </c>
      <c r="E171" s="236"/>
      <c r="F171" s="235" t="str">
        <f>契約単価算定表!C139</f>
        <v>交通誘導警備員Ａ</v>
      </c>
      <c r="G171" s="236"/>
      <c r="H171" s="237" t="str">
        <f>契約単価算定表!D139</f>
        <v>交通誘導警備員Ａ</v>
      </c>
      <c r="I171" s="238"/>
      <c r="J171" s="88" t="str">
        <f>契約単価算定表!F139</f>
        <v>人</v>
      </c>
      <c r="K171" s="192">
        <f>契約単価算定表!H139</f>
        <v>0</v>
      </c>
      <c r="L171" s="193"/>
      <c r="M171" s="194">
        <f t="shared" si="4"/>
        <v>0</v>
      </c>
    </row>
    <row r="172" spans="1:13" ht="19.5" x14ac:dyDescent="0.4">
      <c r="B172" s="239">
        <v>136</v>
      </c>
      <c r="C172" s="240"/>
      <c r="D172" s="235" t="str">
        <f>契約単価算定表!C140</f>
        <v>交通誘導警備員B</v>
      </c>
      <c r="E172" s="236"/>
      <c r="F172" s="235" t="str">
        <f>契約単価算定表!C140</f>
        <v>交通誘導警備員B</v>
      </c>
      <c r="G172" s="236"/>
      <c r="H172" s="237" t="str">
        <f>契約単価算定表!D140</f>
        <v>交通誘導警備員B</v>
      </c>
      <c r="I172" s="238"/>
      <c r="J172" s="88" t="str">
        <f>契約単価算定表!F140</f>
        <v>人</v>
      </c>
      <c r="K172" s="192">
        <f>契約単価算定表!H140</f>
        <v>0</v>
      </c>
      <c r="L172" s="193"/>
      <c r="M172" s="194">
        <f t="shared" si="4"/>
        <v>0</v>
      </c>
    </row>
    <row r="173" spans="1:13" ht="19.5" x14ac:dyDescent="0.4">
      <c r="B173" s="239">
        <v>137</v>
      </c>
      <c r="C173" s="240"/>
      <c r="D173" s="235" t="str">
        <f>契約単価算定表!C141</f>
        <v>試掘工</v>
      </c>
      <c r="E173" s="236"/>
      <c r="F173" s="235" t="str">
        <f>契約単価算定表!C141</f>
        <v>試掘工</v>
      </c>
      <c r="G173" s="236"/>
      <c r="H173" s="237" t="str">
        <f>契約単価算定表!D141</f>
        <v>仮復旧工無</v>
      </c>
      <c r="I173" s="238"/>
      <c r="J173" s="88" t="str">
        <f>契約単価算定表!F141</f>
        <v>箇所</v>
      </c>
      <c r="K173" s="192">
        <f>契約単価算定表!H141</f>
        <v>0</v>
      </c>
      <c r="L173" s="193"/>
      <c r="M173" s="194">
        <f t="shared" si="4"/>
        <v>0</v>
      </c>
    </row>
    <row r="174" spans="1:13" ht="19.5" x14ac:dyDescent="0.4">
      <c r="B174" s="239">
        <v>138</v>
      </c>
      <c r="C174" s="240"/>
      <c r="D174" s="235" t="str">
        <f>契約単価算定表!C142</f>
        <v>試掘工</v>
      </c>
      <c r="E174" s="236"/>
      <c r="F174" s="235" t="str">
        <f>契約単価算定表!C142</f>
        <v>試掘工</v>
      </c>
      <c r="G174" s="236"/>
      <c r="H174" s="237" t="str">
        <f>契約単価算定表!D142</f>
        <v>仮復旧工有　t=3cm</v>
      </c>
      <c r="I174" s="238"/>
      <c r="J174" s="88" t="str">
        <f>契約単価算定表!F142</f>
        <v>箇所</v>
      </c>
      <c r="K174" s="192">
        <f>契約単価算定表!H142</f>
        <v>0</v>
      </c>
      <c r="L174" s="193"/>
      <c r="M174" s="194">
        <f t="shared" si="4"/>
        <v>0</v>
      </c>
    </row>
    <row r="175" spans="1:13" ht="19.5" x14ac:dyDescent="0.4">
      <c r="B175" s="239">
        <v>139</v>
      </c>
      <c r="C175" s="240"/>
      <c r="D175" s="235" t="str">
        <f>契約単価算定表!C143</f>
        <v>重機運搬費</v>
      </c>
      <c r="E175" s="236"/>
      <c r="F175" s="235" t="str">
        <f>契約単価算定表!C143</f>
        <v>重機運搬費</v>
      </c>
      <c r="G175" s="236"/>
      <c r="H175" s="237" t="str">
        <f>契約単価算定表!D143</f>
        <v>運搬距離 L=2.0km以内</v>
      </c>
      <c r="I175" s="238"/>
      <c r="J175" s="88" t="str">
        <f>契約単価算定表!F143</f>
        <v>現場</v>
      </c>
      <c r="K175" s="192">
        <f>契約単価算定表!H143</f>
        <v>0</v>
      </c>
      <c r="L175" s="193"/>
      <c r="M175" s="194">
        <f t="shared" si="4"/>
        <v>0</v>
      </c>
    </row>
    <row r="176" spans="1:13" ht="19.5" x14ac:dyDescent="0.4">
      <c r="B176" s="239">
        <v>140</v>
      </c>
      <c r="C176" s="240"/>
      <c r="D176" s="235"/>
      <c r="E176" s="236"/>
      <c r="F176" s="235"/>
      <c r="G176" s="236"/>
      <c r="H176" s="237" t="str">
        <f>契約単価算定表!D144</f>
        <v>運搬距離 L=3.0km以内</v>
      </c>
      <c r="I176" s="238"/>
      <c r="J176" s="88" t="str">
        <f>契約単価算定表!F144</f>
        <v>現場</v>
      </c>
      <c r="K176" s="192">
        <f>契約単価算定表!H144</f>
        <v>0</v>
      </c>
      <c r="L176" s="193"/>
      <c r="M176" s="194">
        <f t="shared" si="4"/>
        <v>0</v>
      </c>
    </row>
    <row r="177" spans="2:14" ht="19.5" x14ac:dyDescent="0.4">
      <c r="B177" s="239">
        <v>141</v>
      </c>
      <c r="C177" s="240"/>
      <c r="D177" s="235"/>
      <c r="E177" s="236"/>
      <c r="F177" s="235"/>
      <c r="G177" s="236"/>
      <c r="H177" s="237" t="str">
        <f>契約単価算定表!D145</f>
        <v>運搬距離 L=4.0km以内</v>
      </c>
      <c r="I177" s="238"/>
      <c r="J177" s="88" t="str">
        <f>契約単価算定表!F145</f>
        <v>現場</v>
      </c>
      <c r="K177" s="192">
        <f>契約単価算定表!H145</f>
        <v>0</v>
      </c>
      <c r="L177" s="193"/>
      <c r="M177" s="194">
        <f t="shared" si="4"/>
        <v>0</v>
      </c>
    </row>
    <row r="178" spans="2:14" ht="19.5" x14ac:dyDescent="0.4">
      <c r="B178" s="239">
        <v>142</v>
      </c>
      <c r="C178" s="240"/>
      <c r="D178" s="235"/>
      <c r="E178" s="236"/>
      <c r="F178" s="235"/>
      <c r="G178" s="236"/>
      <c r="H178" s="237" t="str">
        <f>契約単価算定表!D146</f>
        <v>運搬距離 L=5.0km以内</v>
      </c>
      <c r="I178" s="238"/>
      <c r="J178" s="88" t="str">
        <f>契約単価算定表!F146</f>
        <v>現場</v>
      </c>
      <c r="K178" s="192">
        <f>契約単価算定表!H146</f>
        <v>0</v>
      </c>
      <c r="L178" s="193"/>
      <c r="M178" s="194">
        <f t="shared" si="4"/>
        <v>0</v>
      </c>
    </row>
    <row r="179" spans="2:14" ht="19.5" x14ac:dyDescent="0.4">
      <c r="B179" s="239">
        <v>143</v>
      </c>
      <c r="C179" s="240"/>
      <c r="D179" s="235"/>
      <c r="E179" s="236"/>
      <c r="F179" s="235"/>
      <c r="G179" s="236"/>
      <c r="H179" s="237" t="str">
        <f>契約単価算定表!D147</f>
        <v>運搬距離 L=6.0km以内</v>
      </c>
      <c r="I179" s="238"/>
      <c r="J179" s="88" t="str">
        <f>契約単価算定表!F147</f>
        <v>現場</v>
      </c>
      <c r="K179" s="192">
        <f>契約単価算定表!H147</f>
        <v>0</v>
      </c>
      <c r="L179" s="193"/>
      <c r="M179" s="194">
        <f>SUM(K179*L179)</f>
        <v>0</v>
      </c>
    </row>
    <row r="180" spans="2:14" ht="19.5" x14ac:dyDescent="0.4">
      <c r="B180" s="239">
        <v>144</v>
      </c>
      <c r="C180" s="240"/>
      <c r="D180" s="235"/>
      <c r="E180" s="236"/>
      <c r="F180" s="235"/>
      <c r="G180" s="236"/>
      <c r="H180" s="237" t="str">
        <f>契約単価算定表!D148</f>
        <v>運搬距離 L=7.0km以内</v>
      </c>
      <c r="I180" s="238"/>
      <c r="J180" s="88" t="str">
        <f>契約単価算定表!F148</f>
        <v>現場</v>
      </c>
      <c r="K180" s="192">
        <f>契約単価算定表!H148</f>
        <v>0</v>
      </c>
      <c r="L180" s="193"/>
      <c r="M180" s="194">
        <f t="shared" si="4"/>
        <v>0</v>
      </c>
    </row>
    <row r="181" spans="2:14" ht="19.5" x14ac:dyDescent="0.4">
      <c r="B181" s="239">
        <v>145</v>
      </c>
      <c r="C181" s="240"/>
      <c r="D181" s="235"/>
      <c r="E181" s="236"/>
      <c r="F181" s="235"/>
      <c r="G181" s="236"/>
      <c r="H181" s="237" t="str">
        <f>契約単価算定表!D149</f>
        <v>運搬距離 L=8.0km以内</v>
      </c>
      <c r="I181" s="238"/>
      <c r="J181" s="88" t="str">
        <f>契約単価算定表!F149</f>
        <v>現場</v>
      </c>
      <c r="K181" s="192">
        <f>契約単価算定表!H149</f>
        <v>0</v>
      </c>
      <c r="L181" s="193"/>
      <c r="M181" s="194">
        <f t="shared" si="4"/>
        <v>0</v>
      </c>
    </row>
    <row r="182" spans="2:14" ht="19.5" x14ac:dyDescent="0.4">
      <c r="B182" s="239">
        <v>146</v>
      </c>
      <c r="C182" s="240"/>
      <c r="D182" s="235"/>
      <c r="E182" s="236"/>
      <c r="F182" s="235"/>
      <c r="G182" s="236"/>
      <c r="H182" s="237" t="str">
        <f>契約単価算定表!D150</f>
        <v>運搬距離 L=9.0km以内</v>
      </c>
      <c r="I182" s="238"/>
      <c r="J182" s="88" t="str">
        <f>契約単価算定表!F150</f>
        <v>現場</v>
      </c>
      <c r="K182" s="192">
        <f>契約単価算定表!H150</f>
        <v>0</v>
      </c>
      <c r="L182" s="193"/>
      <c r="M182" s="194">
        <f t="shared" si="4"/>
        <v>0</v>
      </c>
    </row>
    <row r="183" spans="2:14" ht="20.25" thickBot="1" x14ac:dyDescent="0.45">
      <c r="B183" s="239">
        <v>147</v>
      </c>
      <c r="C183" s="240"/>
      <c r="D183" s="235"/>
      <c r="E183" s="236"/>
      <c r="F183" s="235"/>
      <c r="G183" s="236"/>
      <c r="H183" s="237" t="str">
        <f>契約単価算定表!D151</f>
        <v>運搬距離 L=10.0km以内</v>
      </c>
      <c r="I183" s="238"/>
      <c r="J183" s="88" t="str">
        <f>契約単価算定表!F151</f>
        <v>現場</v>
      </c>
      <c r="K183" s="192">
        <f>契約単価算定表!H151</f>
        <v>0</v>
      </c>
      <c r="L183" s="193"/>
      <c r="M183" s="194">
        <f t="shared" si="4"/>
        <v>0</v>
      </c>
    </row>
    <row r="184" spans="2:14" ht="20.25" thickBot="1" x14ac:dyDescent="0.45">
      <c r="B184" s="244" t="s">
        <v>362</v>
      </c>
      <c r="C184" s="245"/>
      <c r="D184" s="245"/>
      <c r="E184" s="245"/>
      <c r="F184" s="245"/>
      <c r="G184" s="245"/>
      <c r="H184" s="245"/>
      <c r="I184" s="245"/>
      <c r="J184" s="245"/>
      <c r="K184" s="245"/>
      <c r="L184" s="246"/>
      <c r="M184" s="198">
        <f>ROUNDDOWN(SUM(M24:M183),-2)</f>
        <v>0</v>
      </c>
    </row>
    <row r="185" spans="2:14" ht="20.25" thickBot="1" x14ac:dyDescent="0.45">
      <c r="B185" s="244" t="s">
        <v>21</v>
      </c>
      <c r="C185" s="245"/>
      <c r="D185" s="245"/>
      <c r="E185" s="245"/>
      <c r="F185" s="245"/>
      <c r="G185" s="245"/>
      <c r="H185" s="245"/>
      <c r="I185" s="245"/>
      <c r="J185" s="245"/>
      <c r="K185" s="245"/>
      <c r="L185" s="246"/>
      <c r="M185" s="198">
        <f>ROUNDDOWN(M184*0.1,0)</f>
        <v>0</v>
      </c>
      <c r="N185" s="92"/>
    </row>
    <row r="186" spans="2:14" ht="20.25" thickBot="1" x14ac:dyDescent="0.45">
      <c r="B186" s="247" t="s">
        <v>22</v>
      </c>
      <c r="C186" s="248"/>
      <c r="D186" s="245"/>
      <c r="E186" s="245"/>
      <c r="F186" s="245"/>
      <c r="G186" s="245"/>
      <c r="H186" s="245"/>
      <c r="I186" s="245"/>
      <c r="J186" s="245"/>
      <c r="K186" s="245"/>
      <c r="L186" s="246"/>
      <c r="M186" s="214">
        <f>SUM(M184:M185)</f>
        <v>0</v>
      </c>
    </row>
    <row r="187" spans="2:14" ht="19.5" x14ac:dyDescent="0.4">
      <c r="B187" s="249" t="s">
        <v>23</v>
      </c>
      <c r="C187" s="249"/>
      <c r="D187" s="250" t="s">
        <v>335</v>
      </c>
      <c r="E187" s="250"/>
      <c r="F187" s="250"/>
      <c r="G187" s="250"/>
      <c r="H187" s="250"/>
      <c r="I187" s="250"/>
      <c r="J187" s="250"/>
      <c r="K187" s="250"/>
      <c r="L187" s="74"/>
      <c r="M187" s="74"/>
    </row>
    <row r="188" spans="2:14" ht="19.5" x14ac:dyDescent="0.4">
      <c r="B188" s="242" t="s">
        <v>24</v>
      </c>
      <c r="C188" s="242"/>
      <c r="D188" s="251" t="s">
        <v>26</v>
      </c>
      <c r="E188" s="251"/>
      <c r="F188" s="251"/>
      <c r="G188" s="251"/>
      <c r="H188" s="251"/>
      <c r="I188" s="251"/>
      <c r="J188" s="251"/>
      <c r="K188" s="251"/>
      <c r="L188" s="74"/>
      <c r="M188" s="74"/>
    </row>
    <row r="189" spans="2:14" ht="19.5" x14ac:dyDescent="0.4">
      <c r="B189" s="242" t="s">
        <v>25</v>
      </c>
      <c r="C189" s="242"/>
      <c r="D189" s="251" t="s">
        <v>27</v>
      </c>
      <c r="E189" s="251"/>
      <c r="F189" s="251"/>
      <c r="G189" s="251"/>
      <c r="H189" s="251"/>
      <c r="I189" s="251"/>
      <c r="J189" s="251"/>
      <c r="K189" s="251"/>
      <c r="L189" s="251"/>
      <c r="M189" s="251"/>
    </row>
    <row r="190" spans="2:14" ht="19.5" x14ac:dyDescent="0.4">
      <c r="B190" s="242" t="s">
        <v>28</v>
      </c>
      <c r="C190" s="242"/>
      <c r="D190" s="243" t="s">
        <v>336</v>
      </c>
      <c r="E190" s="243"/>
      <c r="F190" s="243"/>
      <c r="G190" s="243"/>
      <c r="H190" s="243"/>
      <c r="I190" s="243"/>
      <c r="J190" s="243"/>
      <c r="K190" s="243"/>
      <c r="L190" s="243"/>
      <c r="M190" s="74"/>
    </row>
  </sheetData>
  <mergeCells count="638">
    <mergeCell ref="D11:E11"/>
    <mergeCell ref="D12:E12"/>
    <mergeCell ref="D13:E13"/>
    <mergeCell ref="D14:E14"/>
    <mergeCell ref="F23:G23"/>
    <mergeCell ref="B24:C24"/>
    <mergeCell ref="B25:C25"/>
    <mergeCell ref="B26:C26"/>
    <mergeCell ref="B27:C27"/>
    <mergeCell ref="F27:G27"/>
    <mergeCell ref="B28:C28"/>
    <mergeCell ref="B29:C29"/>
    <mergeCell ref="D4:F4"/>
    <mergeCell ref="D8:E8"/>
    <mergeCell ref="B23:C23"/>
    <mergeCell ref="D23:E23"/>
    <mergeCell ref="D15:E15"/>
    <mergeCell ref="B6:N6"/>
    <mergeCell ref="D18:D20"/>
    <mergeCell ref="E18:E20"/>
    <mergeCell ref="F18:F20"/>
    <mergeCell ref="G18:H20"/>
    <mergeCell ref="F10:K10"/>
    <mergeCell ref="F11:K11"/>
    <mergeCell ref="F12:K12"/>
    <mergeCell ref="F13:K13"/>
    <mergeCell ref="F14:K14"/>
    <mergeCell ref="F15:K15"/>
    <mergeCell ref="D9:E9"/>
    <mergeCell ref="D10:E10"/>
    <mergeCell ref="F24:G24"/>
    <mergeCell ref="H24:I24"/>
    <mergeCell ref="F25:G25"/>
    <mergeCell ref="F26:G26"/>
    <mergeCell ref="B36:C36"/>
    <mergeCell ref="B37:C37"/>
    <mergeCell ref="B38:C38"/>
    <mergeCell ref="B39:C39"/>
    <mergeCell ref="B40:C40"/>
    <mergeCell ref="B41:C41"/>
    <mergeCell ref="B30:C30"/>
    <mergeCell ref="B31:C31"/>
    <mergeCell ref="B32:C32"/>
    <mergeCell ref="B33:C33"/>
    <mergeCell ref="B34:C34"/>
    <mergeCell ref="B35:C35"/>
    <mergeCell ref="B48:C48"/>
    <mergeCell ref="B49:C49"/>
    <mergeCell ref="B50:C50"/>
    <mergeCell ref="B42:C42"/>
    <mergeCell ref="B43:C43"/>
    <mergeCell ref="B44:C44"/>
    <mergeCell ref="B45:C45"/>
    <mergeCell ref="B46:C46"/>
    <mergeCell ref="B47:C47"/>
    <mergeCell ref="D33:E33"/>
    <mergeCell ref="D34:E34"/>
    <mergeCell ref="D35:E35"/>
    <mergeCell ref="D36:E36"/>
    <mergeCell ref="D37:E37"/>
    <mergeCell ref="D38:E38"/>
    <mergeCell ref="D24:E24"/>
    <mergeCell ref="D25:E25"/>
    <mergeCell ref="D26:E26"/>
    <mergeCell ref="D27:E27"/>
    <mergeCell ref="D28:E28"/>
    <mergeCell ref="D29:E29"/>
    <mergeCell ref="D30:E30"/>
    <mergeCell ref="D31:E31"/>
    <mergeCell ref="D32:E32"/>
    <mergeCell ref="D48:E48"/>
    <mergeCell ref="D49:E49"/>
    <mergeCell ref="D50:E50"/>
    <mergeCell ref="D45:E45"/>
    <mergeCell ref="D46:E46"/>
    <mergeCell ref="D47:E47"/>
    <mergeCell ref="D39:E39"/>
    <mergeCell ref="D40:E40"/>
    <mergeCell ref="D41:E41"/>
    <mergeCell ref="D42:E42"/>
    <mergeCell ref="D43:E43"/>
    <mergeCell ref="D44:E44"/>
    <mergeCell ref="B51:C51"/>
    <mergeCell ref="B52:C52"/>
    <mergeCell ref="B53:C53"/>
    <mergeCell ref="F50:G50"/>
    <mergeCell ref="F51:G51"/>
    <mergeCell ref="F52:G52"/>
    <mergeCell ref="F53:G53"/>
    <mergeCell ref="H50:I50"/>
    <mergeCell ref="H51:I51"/>
    <mergeCell ref="H52:I52"/>
    <mergeCell ref="H53:I53"/>
    <mergeCell ref="D51:E51"/>
    <mergeCell ref="D52:E52"/>
    <mergeCell ref="D53:E53"/>
    <mergeCell ref="B60:C60"/>
    <mergeCell ref="D60:E60"/>
    <mergeCell ref="B61:C61"/>
    <mergeCell ref="D61:E61"/>
    <mergeCell ref="B58:C58"/>
    <mergeCell ref="D58:E58"/>
    <mergeCell ref="B59:C59"/>
    <mergeCell ref="D59:E59"/>
    <mergeCell ref="B56:C56"/>
    <mergeCell ref="D56:E56"/>
    <mergeCell ref="B57:C57"/>
    <mergeCell ref="D57:E57"/>
    <mergeCell ref="B64:C64"/>
    <mergeCell ref="D64:E64"/>
    <mergeCell ref="B65:C65"/>
    <mergeCell ref="D65:E65"/>
    <mergeCell ref="B62:C62"/>
    <mergeCell ref="D62:E62"/>
    <mergeCell ref="B63:C63"/>
    <mergeCell ref="D63:E63"/>
    <mergeCell ref="H63:I63"/>
    <mergeCell ref="H64:I64"/>
    <mergeCell ref="H65:I65"/>
    <mergeCell ref="B68:C68"/>
    <mergeCell ref="D68:E68"/>
    <mergeCell ref="B69:C69"/>
    <mergeCell ref="D69:E69"/>
    <mergeCell ref="B66:C66"/>
    <mergeCell ref="D66:E66"/>
    <mergeCell ref="B67:C67"/>
    <mergeCell ref="D67:E67"/>
    <mergeCell ref="H66:I66"/>
    <mergeCell ref="H67:I67"/>
    <mergeCell ref="H68:I68"/>
    <mergeCell ref="H69:I69"/>
    <mergeCell ref="B72:C72"/>
    <mergeCell ref="D72:E72"/>
    <mergeCell ref="B73:C73"/>
    <mergeCell ref="D73:E73"/>
    <mergeCell ref="B70:C70"/>
    <mergeCell ref="D70:E70"/>
    <mergeCell ref="B71:C71"/>
    <mergeCell ref="D71:E71"/>
    <mergeCell ref="H70:I70"/>
    <mergeCell ref="H71:I71"/>
    <mergeCell ref="H72:I72"/>
    <mergeCell ref="H73:I73"/>
    <mergeCell ref="B76:C76"/>
    <mergeCell ref="D76:E76"/>
    <mergeCell ref="B77:C77"/>
    <mergeCell ref="D77:E77"/>
    <mergeCell ref="B74:C74"/>
    <mergeCell ref="D74:E74"/>
    <mergeCell ref="B75:C75"/>
    <mergeCell ref="D75:E75"/>
    <mergeCell ref="H74:I74"/>
    <mergeCell ref="H75:I75"/>
    <mergeCell ref="H76:I76"/>
    <mergeCell ref="H77:I77"/>
    <mergeCell ref="B80:C80"/>
    <mergeCell ref="D80:E80"/>
    <mergeCell ref="B81:C81"/>
    <mergeCell ref="D81:E81"/>
    <mergeCell ref="B78:C78"/>
    <mergeCell ref="D78:E78"/>
    <mergeCell ref="B79:C79"/>
    <mergeCell ref="D79:E79"/>
    <mergeCell ref="H78:I78"/>
    <mergeCell ref="H79:I79"/>
    <mergeCell ref="H80:I80"/>
    <mergeCell ref="H81:I81"/>
    <mergeCell ref="F79:G79"/>
    <mergeCell ref="F80:G80"/>
    <mergeCell ref="F81:G81"/>
    <mergeCell ref="B84:C84"/>
    <mergeCell ref="D84:E84"/>
    <mergeCell ref="B85:C85"/>
    <mergeCell ref="D85:E85"/>
    <mergeCell ref="B82:C82"/>
    <mergeCell ref="D82:E82"/>
    <mergeCell ref="B83:C83"/>
    <mergeCell ref="D83:E83"/>
    <mergeCell ref="H82:I82"/>
    <mergeCell ref="H83:I83"/>
    <mergeCell ref="H84:I84"/>
    <mergeCell ref="H85:I85"/>
    <mergeCell ref="F82:G82"/>
    <mergeCell ref="F83:G83"/>
    <mergeCell ref="F84:G84"/>
    <mergeCell ref="F85:G85"/>
    <mergeCell ref="B86:C86"/>
    <mergeCell ref="D86:E86"/>
    <mergeCell ref="B87:C87"/>
    <mergeCell ref="D87:E87"/>
    <mergeCell ref="H86:I86"/>
    <mergeCell ref="H87:I87"/>
    <mergeCell ref="H88:I88"/>
    <mergeCell ref="H89:I89"/>
    <mergeCell ref="F86:G86"/>
    <mergeCell ref="F87:G87"/>
    <mergeCell ref="F88:G88"/>
    <mergeCell ref="F89:G89"/>
    <mergeCell ref="H92:I92"/>
    <mergeCell ref="H93:I93"/>
    <mergeCell ref="H94:I94"/>
    <mergeCell ref="H95:I95"/>
    <mergeCell ref="F90:G90"/>
    <mergeCell ref="F91:G91"/>
    <mergeCell ref="F92:G92"/>
    <mergeCell ref="F93:G93"/>
    <mergeCell ref="B88:C88"/>
    <mergeCell ref="D88:E88"/>
    <mergeCell ref="B89:C89"/>
    <mergeCell ref="D89:E89"/>
    <mergeCell ref="F94:G94"/>
    <mergeCell ref="F95:G95"/>
    <mergeCell ref="B104:C104"/>
    <mergeCell ref="F8:K8"/>
    <mergeCell ref="F9:K9"/>
    <mergeCell ref="B101:C101"/>
    <mergeCell ref="B102:C102"/>
    <mergeCell ref="B103:C103"/>
    <mergeCell ref="B96:C96"/>
    <mergeCell ref="D96:E96"/>
    <mergeCell ref="B97:C97"/>
    <mergeCell ref="D97:E97"/>
    <mergeCell ref="B94:C94"/>
    <mergeCell ref="D94:E94"/>
    <mergeCell ref="B95:C95"/>
    <mergeCell ref="D95:E95"/>
    <mergeCell ref="B92:C92"/>
    <mergeCell ref="D92:E92"/>
    <mergeCell ref="B93:C93"/>
    <mergeCell ref="D93:E93"/>
    <mergeCell ref="B90:C90"/>
    <mergeCell ref="D90:E90"/>
    <mergeCell ref="B91:C91"/>
    <mergeCell ref="D91:E91"/>
    <mergeCell ref="H90:I90"/>
    <mergeCell ref="H91:I91"/>
    <mergeCell ref="F28:G28"/>
    <mergeCell ref="F29:G29"/>
    <mergeCell ref="F30:G30"/>
    <mergeCell ref="F31:G31"/>
    <mergeCell ref="H25:I25"/>
    <mergeCell ref="H26:I26"/>
    <mergeCell ref="H27:I27"/>
    <mergeCell ref="H28:I28"/>
    <mergeCell ref="H29:I29"/>
    <mergeCell ref="H30:I30"/>
    <mergeCell ref="H31:I31"/>
    <mergeCell ref="F47:G47"/>
    <mergeCell ref="F48:G48"/>
    <mergeCell ref="F49:G49"/>
    <mergeCell ref="F32:G32"/>
    <mergeCell ref="F33:G33"/>
    <mergeCell ref="F34:G34"/>
    <mergeCell ref="F35:G35"/>
    <mergeCell ref="F36:G36"/>
    <mergeCell ref="F37:G37"/>
    <mergeCell ref="F38:G38"/>
    <mergeCell ref="F39:G39"/>
    <mergeCell ref="F40:G40"/>
    <mergeCell ref="H38:I38"/>
    <mergeCell ref="H39:I39"/>
    <mergeCell ref="H40:I40"/>
    <mergeCell ref="F41:G41"/>
    <mergeCell ref="F42:G42"/>
    <mergeCell ref="F43:G43"/>
    <mergeCell ref="F44:G44"/>
    <mergeCell ref="F45:G45"/>
    <mergeCell ref="F46:G46"/>
    <mergeCell ref="H23:I23"/>
    <mergeCell ref="F56:G56"/>
    <mergeCell ref="H56:I56"/>
    <mergeCell ref="H57:I57"/>
    <mergeCell ref="H58:I58"/>
    <mergeCell ref="H59:I59"/>
    <mergeCell ref="H60:I60"/>
    <mergeCell ref="H61:I61"/>
    <mergeCell ref="H62:I62"/>
    <mergeCell ref="H41:I41"/>
    <mergeCell ref="H42:I42"/>
    <mergeCell ref="H43:I43"/>
    <mergeCell ref="H44:I44"/>
    <mergeCell ref="H45:I45"/>
    <mergeCell ref="H46:I46"/>
    <mergeCell ref="H47:I47"/>
    <mergeCell ref="H48:I48"/>
    <mergeCell ref="H49:I49"/>
    <mergeCell ref="H32:I32"/>
    <mergeCell ref="H33:I33"/>
    <mergeCell ref="H34:I34"/>
    <mergeCell ref="H35:I35"/>
    <mergeCell ref="H36:I36"/>
    <mergeCell ref="H37:I37"/>
    <mergeCell ref="H96:I96"/>
    <mergeCell ref="H97:I97"/>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96:G96"/>
    <mergeCell ref="F97:G97"/>
    <mergeCell ref="B109:C109"/>
    <mergeCell ref="D109:E109"/>
    <mergeCell ref="F109:G109"/>
    <mergeCell ref="H109:I109"/>
    <mergeCell ref="B115:C115"/>
    <mergeCell ref="D115:E115"/>
    <mergeCell ref="F115:G115"/>
    <mergeCell ref="H115:I115"/>
    <mergeCell ref="B98:C98"/>
    <mergeCell ref="D98:E98"/>
    <mergeCell ref="F98:G98"/>
    <mergeCell ref="H98:I98"/>
    <mergeCell ref="B99:C99"/>
    <mergeCell ref="D99:E99"/>
    <mergeCell ref="F99:G99"/>
    <mergeCell ref="H99:I99"/>
    <mergeCell ref="B100:C100"/>
    <mergeCell ref="D100:E100"/>
    <mergeCell ref="F100:G100"/>
    <mergeCell ref="H100:I100"/>
    <mergeCell ref="D101:E101"/>
    <mergeCell ref="F101:G101"/>
    <mergeCell ref="B116:C116"/>
    <mergeCell ref="D116:E116"/>
    <mergeCell ref="F116:G116"/>
    <mergeCell ref="H116:I116"/>
    <mergeCell ref="B117:C117"/>
    <mergeCell ref="D117:E117"/>
    <mergeCell ref="F117:G117"/>
    <mergeCell ref="H117:I117"/>
    <mergeCell ref="B118:C118"/>
    <mergeCell ref="D118:E118"/>
    <mergeCell ref="F118:G118"/>
    <mergeCell ref="H118:I118"/>
    <mergeCell ref="B119:C119"/>
    <mergeCell ref="D119:E119"/>
    <mergeCell ref="F119:G119"/>
    <mergeCell ref="H119:I119"/>
    <mergeCell ref="B120:C120"/>
    <mergeCell ref="D120:E120"/>
    <mergeCell ref="F120:G120"/>
    <mergeCell ref="H120:I120"/>
    <mergeCell ref="B121:C121"/>
    <mergeCell ref="D121:E121"/>
    <mergeCell ref="F121:G121"/>
    <mergeCell ref="H121:I121"/>
    <mergeCell ref="B122:C122"/>
    <mergeCell ref="D122:E122"/>
    <mergeCell ref="F122:G122"/>
    <mergeCell ref="H122:I122"/>
    <mergeCell ref="B123:C123"/>
    <mergeCell ref="D123:E123"/>
    <mergeCell ref="F123:G123"/>
    <mergeCell ref="H123:I123"/>
    <mergeCell ref="B124:C124"/>
    <mergeCell ref="D124:E124"/>
    <mergeCell ref="F124:G124"/>
    <mergeCell ref="H124:I124"/>
    <mergeCell ref="B125:C125"/>
    <mergeCell ref="D125:E125"/>
    <mergeCell ref="F125:G125"/>
    <mergeCell ref="H125:I125"/>
    <mergeCell ref="B126:C126"/>
    <mergeCell ref="D126:E126"/>
    <mergeCell ref="F126:G126"/>
    <mergeCell ref="H126:I126"/>
    <mergeCell ref="B128:C128"/>
    <mergeCell ref="D128:E128"/>
    <mergeCell ref="F128:G128"/>
    <mergeCell ref="H128:I128"/>
    <mergeCell ref="B127:C127"/>
    <mergeCell ref="D127:E127"/>
    <mergeCell ref="F127:G127"/>
    <mergeCell ref="H127:I127"/>
    <mergeCell ref="B129:C129"/>
    <mergeCell ref="D129:E129"/>
    <mergeCell ref="F129:G129"/>
    <mergeCell ref="H129:I129"/>
    <mergeCell ref="B130:C130"/>
    <mergeCell ref="D130:E130"/>
    <mergeCell ref="F130:G130"/>
    <mergeCell ref="H130:I130"/>
    <mergeCell ref="B131:C131"/>
    <mergeCell ref="D131:E131"/>
    <mergeCell ref="F131:G131"/>
    <mergeCell ref="H131:I131"/>
    <mergeCell ref="B132:C132"/>
    <mergeCell ref="D132:E132"/>
    <mergeCell ref="F132:G132"/>
    <mergeCell ref="H132:I132"/>
    <mergeCell ref="B133:C133"/>
    <mergeCell ref="D133:E133"/>
    <mergeCell ref="F133:G133"/>
    <mergeCell ref="H133:I133"/>
    <mergeCell ref="B134:C134"/>
    <mergeCell ref="D134:E134"/>
    <mergeCell ref="F134:G134"/>
    <mergeCell ref="H134:I134"/>
    <mergeCell ref="B135:C135"/>
    <mergeCell ref="D135:E135"/>
    <mergeCell ref="F135:G135"/>
    <mergeCell ref="H135:I135"/>
    <mergeCell ref="B136:C136"/>
    <mergeCell ref="D136:E136"/>
    <mergeCell ref="F136:G136"/>
    <mergeCell ref="H136:I136"/>
    <mergeCell ref="B137:C137"/>
    <mergeCell ref="D137:E137"/>
    <mergeCell ref="F137:G137"/>
    <mergeCell ref="H137:I137"/>
    <mergeCell ref="B138:C138"/>
    <mergeCell ref="D138:E138"/>
    <mergeCell ref="F138:G138"/>
    <mergeCell ref="H138:I138"/>
    <mergeCell ref="B139:C139"/>
    <mergeCell ref="D139:E139"/>
    <mergeCell ref="F139:G139"/>
    <mergeCell ref="H139:I139"/>
    <mergeCell ref="B140:C140"/>
    <mergeCell ref="D140:E140"/>
    <mergeCell ref="F140:G140"/>
    <mergeCell ref="H140:I140"/>
    <mergeCell ref="B141:C141"/>
    <mergeCell ref="D141:E141"/>
    <mergeCell ref="F141:G141"/>
    <mergeCell ref="H141:I141"/>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B149:C149"/>
    <mergeCell ref="D149:E149"/>
    <mergeCell ref="F149:G149"/>
    <mergeCell ref="H149:I149"/>
    <mergeCell ref="B150:C150"/>
    <mergeCell ref="D150:E150"/>
    <mergeCell ref="F150:G150"/>
    <mergeCell ref="H150:I150"/>
    <mergeCell ref="B151:C151"/>
    <mergeCell ref="D151:E151"/>
    <mergeCell ref="F151:G151"/>
    <mergeCell ref="H151:I151"/>
    <mergeCell ref="B152:C152"/>
    <mergeCell ref="D152:E152"/>
    <mergeCell ref="F152:G152"/>
    <mergeCell ref="H152:I152"/>
    <mergeCell ref="B160:C160"/>
    <mergeCell ref="B153:C153"/>
    <mergeCell ref="D153:E153"/>
    <mergeCell ref="F153:G153"/>
    <mergeCell ref="H153:I153"/>
    <mergeCell ref="B154:C154"/>
    <mergeCell ref="D154:E154"/>
    <mergeCell ref="F154:G154"/>
    <mergeCell ref="H154:I154"/>
    <mergeCell ref="B155:C155"/>
    <mergeCell ref="D155:E155"/>
    <mergeCell ref="F155:G155"/>
    <mergeCell ref="H155:I155"/>
    <mergeCell ref="H101:I101"/>
    <mergeCell ref="D102:E102"/>
    <mergeCell ref="F102:G102"/>
    <mergeCell ref="H102:I102"/>
    <mergeCell ref="D103:E103"/>
    <mergeCell ref="F103:G103"/>
    <mergeCell ref="H103:I103"/>
    <mergeCell ref="B168:C168"/>
    <mergeCell ref="D168:E168"/>
    <mergeCell ref="F168:G168"/>
    <mergeCell ref="H168:I168"/>
    <mergeCell ref="D163:E163"/>
    <mergeCell ref="B161:C161"/>
    <mergeCell ref="B162:C162"/>
    <mergeCell ref="B163:C163"/>
    <mergeCell ref="D104:E104"/>
    <mergeCell ref="F104:G104"/>
    <mergeCell ref="H104:I104"/>
    <mergeCell ref="F163:G163"/>
    <mergeCell ref="H163:I163"/>
    <mergeCell ref="B156:C156"/>
    <mergeCell ref="D156:E156"/>
    <mergeCell ref="F156:G156"/>
    <mergeCell ref="H156:I156"/>
    <mergeCell ref="B169:C169"/>
    <mergeCell ref="D169:E169"/>
    <mergeCell ref="F169:G169"/>
    <mergeCell ref="H169:I169"/>
    <mergeCell ref="B170:C170"/>
    <mergeCell ref="D170:E170"/>
    <mergeCell ref="F170:G170"/>
    <mergeCell ref="H170:I170"/>
    <mergeCell ref="B171:C171"/>
    <mergeCell ref="D171:E171"/>
    <mergeCell ref="F171:G171"/>
    <mergeCell ref="H171:I171"/>
    <mergeCell ref="B172:C172"/>
    <mergeCell ref="D172:E172"/>
    <mergeCell ref="F172:G172"/>
    <mergeCell ref="H172:I172"/>
    <mergeCell ref="B173:C173"/>
    <mergeCell ref="D173:E173"/>
    <mergeCell ref="F173:G173"/>
    <mergeCell ref="H173:I173"/>
    <mergeCell ref="B174:C174"/>
    <mergeCell ref="D174:E174"/>
    <mergeCell ref="F174:G174"/>
    <mergeCell ref="H174:I174"/>
    <mergeCell ref="B175:C175"/>
    <mergeCell ref="D175:E175"/>
    <mergeCell ref="F175:G175"/>
    <mergeCell ref="H175:I175"/>
    <mergeCell ref="B176:C176"/>
    <mergeCell ref="D176:E176"/>
    <mergeCell ref="F176:G176"/>
    <mergeCell ref="H176:I176"/>
    <mergeCell ref="F182:G182"/>
    <mergeCell ref="H182:I182"/>
    <mergeCell ref="B177:C177"/>
    <mergeCell ref="D177:E177"/>
    <mergeCell ref="F177:G177"/>
    <mergeCell ref="H177:I177"/>
    <mergeCell ref="B178:C178"/>
    <mergeCell ref="D178:E178"/>
    <mergeCell ref="F178:G178"/>
    <mergeCell ref="H178:I178"/>
    <mergeCell ref="B179:C179"/>
    <mergeCell ref="D179:E179"/>
    <mergeCell ref="F179:G179"/>
    <mergeCell ref="H179:I179"/>
    <mergeCell ref="B184:L184"/>
    <mergeCell ref="B185:L185"/>
    <mergeCell ref="B186:L186"/>
    <mergeCell ref="B187:C187"/>
    <mergeCell ref="D187:K187"/>
    <mergeCell ref="B188:C188"/>
    <mergeCell ref="D188:K188"/>
    <mergeCell ref="B189:C189"/>
    <mergeCell ref="D189:M189"/>
    <mergeCell ref="B183:C183"/>
    <mergeCell ref="D183:E183"/>
    <mergeCell ref="F183:G183"/>
    <mergeCell ref="H183:I183"/>
    <mergeCell ref="B180:C180"/>
    <mergeCell ref="D180:E180"/>
    <mergeCell ref="F180:G180"/>
    <mergeCell ref="H180:I180"/>
    <mergeCell ref="B181:C181"/>
    <mergeCell ref="D181:E181"/>
    <mergeCell ref="F181:G181"/>
    <mergeCell ref="H181:I181"/>
    <mergeCell ref="B182:C182"/>
    <mergeCell ref="D182:E182"/>
    <mergeCell ref="F2:J2"/>
    <mergeCell ref="B190:C190"/>
    <mergeCell ref="D190:L190"/>
    <mergeCell ref="B157:C157"/>
    <mergeCell ref="D157:E157"/>
    <mergeCell ref="F157:G157"/>
    <mergeCell ref="H157:I157"/>
    <mergeCell ref="B158:C158"/>
    <mergeCell ref="D158:E158"/>
    <mergeCell ref="F158:G158"/>
    <mergeCell ref="H158:I158"/>
    <mergeCell ref="B159:C159"/>
    <mergeCell ref="D159:E159"/>
    <mergeCell ref="F159:G159"/>
    <mergeCell ref="H159:I159"/>
    <mergeCell ref="D160:E160"/>
    <mergeCell ref="F160:G160"/>
    <mergeCell ref="H160:I160"/>
    <mergeCell ref="D161:E161"/>
    <mergeCell ref="F161:G161"/>
    <mergeCell ref="H161:I161"/>
    <mergeCell ref="D162:E162"/>
    <mergeCell ref="F162:G162"/>
    <mergeCell ref="H162:I162"/>
    <mergeCell ref="D113:E113"/>
    <mergeCell ref="F113:G113"/>
    <mergeCell ref="H113:I113"/>
    <mergeCell ref="D114:E114"/>
    <mergeCell ref="F114:G114"/>
    <mergeCell ref="H114:I114"/>
    <mergeCell ref="B110:C110"/>
    <mergeCell ref="B111:C111"/>
    <mergeCell ref="B112:C112"/>
    <mergeCell ref="B113:C113"/>
    <mergeCell ref="B114:C114"/>
    <mergeCell ref="D110:E110"/>
    <mergeCell ref="F110:G110"/>
    <mergeCell ref="H110:I110"/>
    <mergeCell ref="D111:E111"/>
    <mergeCell ref="F111:G111"/>
    <mergeCell ref="H111:I111"/>
    <mergeCell ref="D112:E112"/>
    <mergeCell ref="F112:G112"/>
    <mergeCell ref="H112:I112"/>
  </mergeCells>
  <phoneticPr fontId="1"/>
  <pageMargins left="0.70866141732283472" right="0.31496062992125984" top="0.94488188976377963" bottom="0.74803149606299213" header="0.31496062992125984" footer="0.31496062992125984"/>
  <pageSetup paperSize="9" scale="63" fitToHeight="2" orientation="portrait" r:id="rId1"/>
  <headerFooter differentOddEven="1">
    <oddFooter>&amp;R&amp;"ＭＳ 明朝,標準"裏面へ続く</oddFooter>
  </headerFooter>
  <rowBreaks count="3" manualBreakCount="3">
    <brk id="53" max="12" man="1"/>
    <brk id="106" max="12" man="1"/>
    <brk id="165"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view="pageBreakPreview" zoomScaleNormal="100" zoomScaleSheetLayoutView="100" workbookViewId="0"/>
  </sheetViews>
  <sheetFormatPr defaultRowHeight="18.75" x14ac:dyDescent="0.4"/>
  <cols>
    <col min="1" max="1" width="3.625" style="95" customWidth="1"/>
    <col min="2" max="2" width="4" style="95" customWidth="1"/>
    <col min="3" max="3" width="2.125" style="95" customWidth="1"/>
    <col min="4" max="4" width="10.25" style="95" customWidth="1"/>
    <col min="5" max="5" width="10.75" style="95" bestFit="1" customWidth="1"/>
    <col min="6" max="6" width="12.125" style="95" customWidth="1"/>
    <col min="7" max="9" width="10.875" style="95" customWidth="1"/>
    <col min="10" max="10" width="7.125" style="95" customWidth="1"/>
    <col min="11" max="11" width="11.75" style="95" customWidth="1"/>
    <col min="12" max="12" width="10.75" style="95" bestFit="1" customWidth="1"/>
    <col min="13" max="13" width="10.125" style="95" customWidth="1"/>
    <col min="14" max="16384" width="9" style="95"/>
  </cols>
  <sheetData>
    <row r="1" spans="1:15" ht="19.5" x14ac:dyDescent="0.4">
      <c r="A1" s="93"/>
      <c r="B1" s="93" t="s">
        <v>307</v>
      </c>
      <c r="C1" s="93"/>
      <c r="D1" s="93"/>
      <c r="E1" s="93"/>
      <c r="F1" s="93"/>
      <c r="G1" s="93"/>
      <c r="H1" s="93"/>
      <c r="I1" s="93"/>
      <c r="J1" s="93"/>
      <c r="K1" s="93"/>
      <c r="L1" s="93"/>
      <c r="M1" s="94" t="s">
        <v>14</v>
      </c>
      <c r="N1" s="93"/>
    </row>
    <row r="2" spans="1:15" ht="24" x14ac:dyDescent="0.4">
      <c r="A2" s="93"/>
      <c r="B2" s="93"/>
      <c r="C2" s="93"/>
      <c r="D2" s="93"/>
      <c r="E2" s="93"/>
      <c r="F2" s="276" t="s">
        <v>339</v>
      </c>
      <c r="G2" s="276"/>
      <c r="H2" s="276"/>
      <c r="I2" s="276"/>
      <c r="J2" s="276"/>
      <c r="K2" s="93"/>
      <c r="L2" s="93"/>
      <c r="M2" s="93"/>
      <c r="N2" s="93"/>
    </row>
    <row r="3" spans="1:15" ht="13.5" customHeight="1" x14ac:dyDescent="0.4">
      <c r="A3" s="93"/>
      <c r="B3" s="93"/>
      <c r="C3" s="93"/>
      <c r="D3" s="93"/>
      <c r="E3" s="93"/>
      <c r="F3" s="93"/>
      <c r="G3" s="93"/>
      <c r="H3" s="93"/>
      <c r="I3" s="93"/>
      <c r="J3" s="93"/>
      <c r="K3" s="93"/>
      <c r="L3" s="93"/>
      <c r="M3" s="93"/>
      <c r="N3" s="93"/>
    </row>
    <row r="4" spans="1:15" ht="19.5" x14ac:dyDescent="0.4">
      <c r="A4" s="93"/>
      <c r="B4" s="93"/>
      <c r="C4" s="93"/>
      <c r="D4" s="93"/>
      <c r="E4" s="285" t="s">
        <v>29</v>
      </c>
      <c r="F4" s="285"/>
      <c r="G4" s="285"/>
      <c r="H4" s="93"/>
      <c r="I4" s="93"/>
      <c r="J4" s="96" t="s">
        <v>338</v>
      </c>
      <c r="K4" s="93"/>
      <c r="L4" s="93"/>
      <c r="M4" s="93"/>
      <c r="N4" s="93"/>
    </row>
    <row r="5" spans="1:15" ht="19.5" x14ac:dyDescent="0.4">
      <c r="A5" s="93"/>
      <c r="B5" s="93"/>
      <c r="C5" s="93"/>
      <c r="D5" s="93"/>
      <c r="E5" s="93"/>
      <c r="F5" s="93"/>
      <c r="G5" s="93"/>
      <c r="H5" s="93"/>
      <c r="I5" s="93"/>
      <c r="J5" s="96" t="s">
        <v>30</v>
      </c>
      <c r="K5" s="93"/>
      <c r="L5" s="93"/>
      <c r="M5" s="93"/>
      <c r="N5" s="93"/>
    </row>
    <row r="6" spans="1:15" ht="6" customHeight="1" x14ac:dyDescent="0.4">
      <c r="A6" s="93"/>
      <c r="B6" s="93"/>
      <c r="C6" s="93"/>
      <c r="D6" s="93"/>
      <c r="E6" s="93"/>
      <c r="F6" s="93"/>
      <c r="G6" s="93"/>
      <c r="H6" s="93"/>
      <c r="I6" s="93"/>
      <c r="J6" s="93"/>
      <c r="K6" s="93"/>
      <c r="L6" s="93"/>
      <c r="M6" s="93"/>
      <c r="N6" s="93"/>
    </row>
    <row r="7" spans="1:15" ht="19.5" x14ac:dyDescent="0.4">
      <c r="A7" s="93"/>
      <c r="B7" s="93"/>
      <c r="C7" s="93"/>
      <c r="D7" s="93"/>
      <c r="E7" s="93"/>
      <c r="F7" s="93"/>
      <c r="G7" s="93"/>
      <c r="H7" s="93"/>
      <c r="I7" s="93"/>
      <c r="J7" s="96" t="s">
        <v>337</v>
      </c>
      <c r="K7" s="93"/>
      <c r="L7" s="93"/>
      <c r="M7" s="97"/>
      <c r="N7" s="93"/>
    </row>
    <row r="8" spans="1:15" ht="6.75" customHeight="1" x14ac:dyDescent="0.4">
      <c r="A8" s="93"/>
      <c r="B8" s="93"/>
      <c r="C8" s="93"/>
      <c r="D8" s="93"/>
      <c r="E8" s="93"/>
      <c r="F8" s="93"/>
      <c r="G8" s="93"/>
      <c r="H8" s="93"/>
      <c r="I8" s="93"/>
      <c r="J8" s="98"/>
      <c r="K8" s="93"/>
      <c r="L8" s="93"/>
      <c r="M8" s="93"/>
      <c r="N8" s="93"/>
    </row>
    <row r="9" spans="1:15" ht="19.5" x14ac:dyDescent="0.4">
      <c r="A9" s="93"/>
      <c r="B9" s="93"/>
      <c r="C9" s="99" t="s">
        <v>333</v>
      </c>
      <c r="D9" s="96"/>
      <c r="E9" s="96"/>
      <c r="F9" s="96"/>
      <c r="G9" s="96"/>
      <c r="H9" s="96"/>
      <c r="I9" s="96"/>
      <c r="J9" s="96"/>
      <c r="K9" s="96"/>
      <c r="L9" s="96"/>
      <c r="M9" s="96"/>
      <c r="N9" s="96"/>
      <c r="O9" s="96"/>
    </row>
    <row r="10" spans="1:15" ht="19.5" x14ac:dyDescent="0.4">
      <c r="A10" s="93"/>
      <c r="B10" s="93"/>
      <c r="C10" s="93"/>
      <c r="D10" s="100" t="s">
        <v>332</v>
      </c>
      <c r="E10" s="93"/>
      <c r="F10" s="93"/>
      <c r="G10" s="93"/>
      <c r="H10" s="93"/>
      <c r="I10" s="93"/>
      <c r="J10" s="93"/>
      <c r="K10" s="93"/>
      <c r="L10" s="93"/>
      <c r="M10" s="93"/>
      <c r="N10" s="93"/>
    </row>
    <row r="11" spans="1:15" ht="9.75" customHeight="1" x14ac:dyDescent="0.4">
      <c r="A11" s="93"/>
      <c r="B11" s="93"/>
      <c r="C11" s="93"/>
      <c r="D11" s="93"/>
      <c r="E11" s="93"/>
      <c r="F11" s="93"/>
      <c r="G11" s="93"/>
      <c r="H11" s="93"/>
      <c r="I11" s="93"/>
      <c r="J11" s="93"/>
      <c r="K11" s="93"/>
      <c r="L11" s="93"/>
      <c r="M11" s="93"/>
      <c r="N11" s="93"/>
    </row>
    <row r="12" spans="1:15" ht="19.5" x14ac:dyDescent="0.4">
      <c r="A12" s="93"/>
      <c r="B12" s="93"/>
      <c r="C12" s="93"/>
      <c r="D12" s="93"/>
      <c r="E12" s="277" t="s">
        <v>6</v>
      </c>
      <c r="F12" s="277"/>
      <c r="G12" s="286">
        <f>'（様式1）公共汚水桝設置指示書'!F8</f>
        <v>0</v>
      </c>
      <c r="H12" s="286"/>
      <c r="I12" s="286"/>
      <c r="J12" s="286"/>
      <c r="K12" s="286"/>
      <c r="L12" s="286"/>
      <c r="M12" s="286"/>
      <c r="N12" s="93"/>
    </row>
    <row r="13" spans="1:15" ht="19.5" x14ac:dyDescent="0.4">
      <c r="A13" s="93"/>
      <c r="B13" s="93"/>
      <c r="C13" s="93"/>
      <c r="D13" s="93"/>
      <c r="E13" s="277" t="s">
        <v>7</v>
      </c>
      <c r="F13" s="277"/>
      <c r="G13" s="286">
        <f>'（様式1）公共汚水桝設置指示書'!F9</f>
        <v>0</v>
      </c>
      <c r="H13" s="286"/>
      <c r="I13" s="286"/>
      <c r="J13" s="286"/>
      <c r="K13" s="286"/>
      <c r="L13" s="286"/>
      <c r="M13" s="286"/>
      <c r="N13" s="93"/>
    </row>
    <row r="14" spans="1:15" ht="19.5" x14ac:dyDescent="0.4">
      <c r="A14" s="93"/>
      <c r="B14" s="93"/>
      <c r="C14" s="93"/>
      <c r="D14" s="93"/>
      <c r="E14" s="277" t="s">
        <v>8</v>
      </c>
      <c r="F14" s="277"/>
      <c r="G14" s="286">
        <f>'（様式1）公共汚水桝設置指示書'!F10</f>
        <v>0</v>
      </c>
      <c r="H14" s="286"/>
      <c r="I14" s="286"/>
      <c r="J14" s="286"/>
      <c r="K14" s="286"/>
      <c r="L14" s="286"/>
      <c r="M14" s="286"/>
      <c r="N14" s="93"/>
    </row>
    <row r="15" spans="1:15" ht="19.5" x14ac:dyDescent="0.4">
      <c r="A15" s="93"/>
      <c r="B15" s="93"/>
      <c r="C15" s="93"/>
      <c r="D15" s="93"/>
      <c r="E15" s="277" t="s">
        <v>9</v>
      </c>
      <c r="F15" s="277"/>
      <c r="G15" s="286">
        <f>'（様式1）公共汚水桝設置指示書'!F11</f>
        <v>0</v>
      </c>
      <c r="H15" s="286"/>
      <c r="I15" s="286"/>
      <c r="J15" s="286"/>
      <c r="K15" s="286"/>
      <c r="L15" s="286"/>
      <c r="M15" s="286"/>
      <c r="N15" s="93"/>
    </row>
    <row r="16" spans="1:15" ht="19.5" x14ac:dyDescent="0.4">
      <c r="A16" s="93"/>
      <c r="B16" s="93"/>
      <c r="C16" s="93"/>
      <c r="D16" s="93"/>
      <c r="E16" s="277" t="s">
        <v>31</v>
      </c>
      <c r="F16" s="277"/>
      <c r="G16" s="278" t="e">
        <f>'（様式2）公共汚水桝設置完了報告書'!M190</f>
        <v>#VALUE!</v>
      </c>
      <c r="H16" s="278"/>
      <c r="I16" s="278"/>
      <c r="J16" s="278"/>
      <c r="K16" s="278"/>
      <c r="L16" s="278"/>
      <c r="M16" s="278"/>
      <c r="N16" s="93"/>
    </row>
    <row r="17" spans="1:14" ht="11.25" customHeight="1" x14ac:dyDescent="0.4">
      <c r="A17" s="93"/>
      <c r="B17" s="93"/>
      <c r="C17" s="93"/>
      <c r="D17" s="93"/>
      <c r="E17" s="93"/>
      <c r="F17" s="93"/>
      <c r="G17" s="93"/>
      <c r="H17" s="93"/>
      <c r="I17" s="93"/>
      <c r="J17" s="93"/>
      <c r="K17" s="93"/>
      <c r="L17" s="93"/>
      <c r="M17" s="93"/>
      <c r="N17" s="93"/>
    </row>
    <row r="18" spans="1:14" s="93" customFormat="1" ht="19.5" customHeight="1" x14ac:dyDescent="0.4">
      <c r="B18" s="101" t="s">
        <v>299</v>
      </c>
    </row>
    <row r="19" spans="1:14" s="93" customFormat="1" ht="21" customHeight="1" x14ac:dyDescent="0.4">
      <c r="D19" s="101" t="s">
        <v>32</v>
      </c>
    </row>
    <row r="20" spans="1:14" s="93" customFormat="1" ht="21" customHeight="1" x14ac:dyDescent="0.4">
      <c r="D20" s="101"/>
      <c r="I20" s="102" t="s">
        <v>297</v>
      </c>
      <c r="J20" s="103"/>
      <c r="K20" s="282"/>
      <c r="L20" s="282"/>
      <c r="M20" s="97" t="s">
        <v>33</v>
      </c>
    </row>
    <row r="21" spans="1:14" ht="6.75" customHeight="1" thickBot="1" x14ac:dyDescent="0.45">
      <c r="A21" s="93"/>
      <c r="B21" s="93"/>
      <c r="C21" s="93"/>
      <c r="D21" s="93"/>
      <c r="E21" s="93"/>
      <c r="F21" s="93"/>
      <c r="G21" s="93"/>
      <c r="H21" s="93"/>
      <c r="I21" s="93"/>
      <c r="J21" s="93"/>
      <c r="L21" s="93"/>
    </row>
    <row r="22" spans="1:14" ht="19.5" x14ac:dyDescent="0.4">
      <c r="A22" s="93"/>
      <c r="B22" s="93"/>
      <c r="C22" s="93"/>
      <c r="D22" s="93"/>
      <c r="E22" s="279" t="s">
        <v>2</v>
      </c>
      <c r="F22" s="279" t="s">
        <v>3</v>
      </c>
      <c r="G22" s="279" t="s">
        <v>4</v>
      </c>
      <c r="H22" s="279" t="s">
        <v>5</v>
      </c>
      <c r="I22" s="279"/>
      <c r="J22" s="93"/>
      <c r="K22" s="93"/>
      <c r="L22" s="93"/>
      <c r="M22" s="93"/>
      <c r="N22" s="93"/>
    </row>
    <row r="23" spans="1:14" ht="19.5" x14ac:dyDescent="0.4">
      <c r="A23" s="93"/>
      <c r="B23" s="93"/>
      <c r="C23" s="93"/>
      <c r="D23" s="93"/>
      <c r="E23" s="280"/>
      <c r="F23" s="280"/>
      <c r="G23" s="280"/>
      <c r="H23" s="280"/>
      <c r="I23" s="280"/>
      <c r="J23" s="93"/>
      <c r="K23" s="93"/>
      <c r="L23" s="93"/>
      <c r="M23" s="93"/>
      <c r="N23" s="93"/>
    </row>
    <row r="24" spans="1:14" ht="18.75" customHeight="1" thickBot="1" x14ac:dyDescent="0.45">
      <c r="A24" s="93"/>
      <c r="B24" s="93"/>
      <c r="C24" s="93"/>
      <c r="D24" s="93"/>
      <c r="E24" s="281"/>
      <c r="F24" s="281"/>
      <c r="G24" s="281"/>
      <c r="H24" s="281"/>
      <c r="I24" s="281"/>
      <c r="J24" s="93"/>
      <c r="K24" s="93"/>
      <c r="L24" s="93"/>
      <c r="M24" s="93"/>
      <c r="N24" s="93"/>
    </row>
    <row r="25" spans="1:14" ht="1.5" customHeight="1" x14ac:dyDescent="0.4">
      <c r="A25" s="93"/>
      <c r="B25" s="93"/>
      <c r="C25" s="93"/>
      <c r="D25" s="93"/>
      <c r="E25" s="93"/>
      <c r="F25" s="93"/>
      <c r="G25" s="93"/>
      <c r="H25" s="93"/>
      <c r="I25" s="93"/>
      <c r="J25" s="93"/>
      <c r="K25" s="93"/>
      <c r="L25" s="93"/>
      <c r="M25" s="93"/>
      <c r="N25" s="93"/>
    </row>
    <row r="26" spans="1:14" ht="20.25" thickBot="1" x14ac:dyDescent="0.45">
      <c r="A26" s="93"/>
      <c r="B26" s="93"/>
      <c r="C26" s="93"/>
      <c r="D26" s="93" t="s">
        <v>293</v>
      </c>
      <c r="E26" s="93"/>
      <c r="F26" s="93"/>
      <c r="G26" s="93"/>
      <c r="H26" s="93"/>
      <c r="I26" s="93"/>
      <c r="J26" s="93"/>
      <c r="K26" s="93"/>
      <c r="L26" s="93"/>
      <c r="M26" s="93"/>
      <c r="N26" s="93"/>
    </row>
    <row r="27" spans="1:14" ht="19.5" x14ac:dyDescent="0.4">
      <c r="A27" s="93"/>
      <c r="B27" s="294" t="s">
        <v>15</v>
      </c>
      <c r="C27" s="295"/>
      <c r="D27" s="295" t="s">
        <v>16</v>
      </c>
      <c r="E27" s="295"/>
      <c r="F27" s="296" t="s">
        <v>291</v>
      </c>
      <c r="G27" s="297"/>
      <c r="H27" s="296" t="s">
        <v>292</v>
      </c>
      <c r="I27" s="297"/>
      <c r="J27" s="104" t="s">
        <v>17</v>
      </c>
      <c r="K27" s="216" t="s">
        <v>18</v>
      </c>
      <c r="L27" s="104" t="s">
        <v>298</v>
      </c>
      <c r="M27" s="105" t="s">
        <v>20</v>
      </c>
      <c r="N27" s="93"/>
    </row>
    <row r="28" spans="1:14" ht="19.5" x14ac:dyDescent="0.4">
      <c r="A28" s="93"/>
      <c r="B28" s="270">
        <v>1</v>
      </c>
      <c r="C28" s="271"/>
      <c r="D28" s="272" t="str">
        <f>契約単価算定表!C5</f>
        <v>取付管設置工(φ100)</v>
      </c>
      <c r="E28" s="273"/>
      <c r="F28" s="272" t="str">
        <f>契約単価算定表!D5</f>
        <v>φ100　地上距離　（～2ｍ）</v>
      </c>
      <c r="G28" s="273"/>
      <c r="H28" s="274" t="str">
        <f>契約単価算定表!E5</f>
        <v>購入土（路盤用砂)</v>
      </c>
      <c r="I28" s="275"/>
      <c r="J28" s="106" t="str">
        <f>契約単価算定表!F5</f>
        <v>箇所</v>
      </c>
      <c r="K28" s="199">
        <f>契約単価算定表!H5</f>
        <v>0</v>
      </c>
      <c r="L28" s="200"/>
      <c r="M28" s="201">
        <f>SUM(K28*L28)</f>
        <v>0</v>
      </c>
      <c r="N28" s="93"/>
    </row>
    <row r="29" spans="1:14" ht="19.5" x14ac:dyDescent="0.4">
      <c r="A29" s="93"/>
      <c r="B29" s="270">
        <v>2</v>
      </c>
      <c r="C29" s="271"/>
      <c r="D29" s="272"/>
      <c r="E29" s="273"/>
      <c r="F29" s="272" t="str">
        <f>契約単価算定表!D6</f>
        <v>φ100　地上距離　（2ｍ～3ｍ）</v>
      </c>
      <c r="G29" s="273"/>
      <c r="H29" s="274" t="str">
        <f>契約単価算定表!E6</f>
        <v>購入土（路盤用砂)</v>
      </c>
      <c r="I29" s="275"/>
      <c r="J29" s="106" t="str">
        <f>契約単価算定表!F6</f>
        <v>箇所</v>
      </c>
      <c r="K29" s="199">
        <f>契約単価算定表!H6</f>
        <v>0</v>
      </c>
      <c r="L29" s="200"/>
      <c r="M29" s="201">
        <f t="shared" ref="M29:M56" si="0">SUM(K29*L29)</f>
        <v>0</v>
      </c>
      <c r="N29" s="93"/>
    </row>
    <row r="30" spans="1:14" ht="19.5" x14ac:dyDescent="0.4">
      <c r="A30" s="93"/>
      <c r="B30" s="270">
        <v>3</v>
      </c>
      <c r="C30" s="271"/>
      <c r="D30" s="272"/>
      <c r="E30" s="273"/>
      <c r="F30" s="272" t="str">
        <f>契約単価算定表!D7</f>
        <v>φ100　地上距離　（3ｍ～4ｍ）</v>
      </c>
      <c r="G30" s="273"/>
      <c r="H30" s="274" t="str">
        <f>契約単価算定表!E7</f>
        <v>購入土（路盤用砂)</v>
      </c>
      <c r="I30" s="275"/>
      <c r="J30" s="106" t="str">
        <f>契約単価算定表!F7</f>
        <v>箇所</v>
      </c>
      <c r="K30" s="199">
        <f>契約単価算定表!H7</f>
        <v>0</v>
      </c>
      <c r="L30" s="200"/>
      <c r="M30" s="201">
        <f t="shared" si="0"/>
        <v>0</v>
      </c>
      <c r="N30" s="93"/>
    </row>
    <row r="31" spans="1:14" ht="19.5" x14ac:dyDescent="0.4">
      <c r="A31" s="93"/>
      <c r="B31" s="270">
        <v>4</v>
      </c>
      <c r="C31" s="271"/>
      <c r="D31" s="272"/>
      <c r="E31" s="273"/>
      <c r="F31" s="272" t="str">
        <f>契約単価算定表!D8</f>
        <v>φ100　地上距離　（4ｍ～5ｍ）</v>
      </c>
      <c r="G31" s="273"/>
      <c r="H31" s="274" t="str">
        <f>契約単価算定表!E8</f>
        <v>購入土（路盤用砂)</v>
      </c>
      <c r="I31" s="275"/>
      <c r="J31" s="106" t="str">
        <f>契約単価算定表!F8</f>
        <v>箇所</v>
      </c>
      <c r="K31" s="199">
        <f>契約単価算定表!H8</f>
        <v>0</v>
      </c>
      <c r="L31" s="200"/>
      <c r="M31" s="201">
        <f t="shared" si="0"/>
        <v>0</v>
      </c>
      <c r="N31" s="93"/>
    </row>
    <row r="32" spans="1:14" ht="19.5" x14ac:dyDescent="0.4">
      <c r="A32" s="93"/>
      <c r="B32" s="270">
        <v>5</v>
      </c>
      <c r="C32" s="271"/>
      <c r="D32" s="272"/>
      <c r="E32" s="273"/>
      <c r="F32" s="272" t="str">
        <f>契約単価算定表!D9</f>
        <v>φ100　地上距離　（5ｍ～6ｍ）</v>
      </c>
      <c r="G32" s="273"/>
      <c r="H32" s="274" t="str">
        <f>契約単価算定表!E9</f>
        <v>購入土（路盤用砂)</v>
      </c>
      <c r="I32" s="275"/>
      <c r="J32" s="106" t="str">
        <f>契約単価算定表!F9</f>
        <v>箇所</v>
      </c>
      <c r="K32" s="199">
        <f>契約単価算定表!H9</f>
        <v>0</v>
      </c>
      <c r="L32" s="200"/>
      <c r="M32" s="201">
        <f t="shared" si="0"/>
        <v>0</v>
      </c>
      <c r="N32" s="93"/>
    </row>
    <row r="33" spans="1:14" ht="19.5" x14ac:dyDescent="0.4">
      <c r="A33" s="93"/>
      <c r="B33" s="270">
        <v>6</v>
      </c>
      <c r="C33" s="271"/>
      <c r="D33" s="272"/>
      <c r="E33" s="273"/>
      <c r="F33" s="272" t="str">
        <f>契約単価算定表!D10</f>
        <v>φ100　地上距離　（6ｍ～7ｍ）</v>
      </c>
      <c r="G33" s="273"/>
      <c r="H33" s="274" t="str">
        <f>契約単価算定表!E10</f>
        <v>購入土（路盤用砂)</v>
      </c>
      <c r="I33" s="275"/>
      <c r="J33" s="106" t="str">
        <f>契約単価算定表!F10</f>
        <v>箇所</v>
      </c>
      <c r="K33" s="199">
        <f>契約単価算定表!H10</f>
        <v>0</v>
      </c>
      <c r="L33" s="200"/>
      <c r="M33" s="201">
        <f t="shared" si="0"/>
        <v>0</v>
      </c>
      <c r="N33" s="93"/>
    </row>
    <row r="34" spans="1:14" ht="19.5" x14ac:dyDescent="0.4">
      <c r="A34" s="93"/>
      <c r="B34" s="270">
        <v>7</v>
      </c>
      <c r="C34" s="271"/>
      <c r="D34" s="272"/>
      <c r="E34" s="273"/>
      <c r="F34" s="272" t="str">
        <f>契約単価算定表!D11</f>
        <v>φ100　地上距離　（7ｍ～8ｍ）</v>
      </c>
      <c r="G34" s="273"/>
      <c r="H34" s="274" t="str">
        <f>契約単価算定表!E11</f>
        <v>購入土（路盤用砂)</v>
      </c>
      <c r="I34" s="275"/>
      <c r="J34" s="106" t="str">
        <f>契約単価算定表!F11</f>
        <v>箇所</v>
      </c>
      <c r="K34" s="199">
        <f>契約単価算定表!H11</f>
        <v>0</v>
      </c>
      <c r="L34" s="200"/>
      <c r="M34" s="201">
        <f t="shared" si="0"/>
        <v>0</v>
      </c>
      <c r="N34" s="93"/>
    </row>
    <row r="35" spans="1:14" ht="19.5" x14ac:dyDescent="0.4">
      <c r="A35" s="93"/>
      <c r="B35" s="270">
        <v>8</v>
      </c>
      <c r="C35" s="271"/>
      <c r="D35" s="272"/>
      <c r="E35" s="273"/>
      <c r="F35" s="272" t="str">
        <f>契約単価算定表!D12</f>
        <v>φ100　地上距離　（8ｍ～9ｍ）</v>
      </c>
      <c r="G35" s="273"/>
      <c r="H35" s="274" t="str">
        <f>契約単価算定表!E12</f>
        <v>購入土（路盤用砂)</v>
      </c>
      <c r="I35" s="275"/>
      <c r="J35" s="106" t="str">
        <f>契約単価算定表!F12</f>
        <v>箇所</v>
      </c>
      <c r="K35" s="199">
        <f>契約単価算定表!H12</f>
        <v>0</v>
      </c>
      <c r="L35" s="200"/>
      <c r="M35" s="201">
        <f t="shared" si="0"/>
        <v>0</v>
      </c>
      <c r="N35" s="93"/>
    </row>
    <row r="36" spans="1:14" ht="19.5" x14ac:dyDescent="0.4">
      <c r="A36" s="93"/>
      <c r="B36" s="270">
        <v>9</v>
      </c>
      <c r="C36" s="271"/>
      <c r="D36" s="272"/>
      <c r="E36" s="273"/>
      <c r="F36" s="272" t="str">
        <f>契約単価算定表!D13</f>
        <v>φ100　地上距離　（9ｍ～10ｍ）</v>
      </c>
      <c r="G36" s="273"/>
      <c r="H36" s="274" t="str">
        <f>契約単価算定表!E13</f>
        <v>購入土（路盤用砂)</v>
      </c>
      <c r="I36" s="275"/>
      <c r="J36" s="106" t="str">
        <f>契約単価算定表!F13</f>
        <v>箇所</v>
      </c>
      <c r="K36" s="199">
        <f>契約単価算定表!H13</f>
        <v>0</v>
      </c>
      <c r="L36" s="200"/>
      <c r="M36" s="201">
        <f t="shared" si="0"/>
        <v>0</v>
      </c>
      <c r="N36" s="93"/>
    </row>
    <row r="37" spans="1:14" ht="19.5" x14ac:dyDescent="0.4">
      <c r="A37" s="93"/>
      <c r="B37" s="270">
        <v>10</v>
      </c>
      <c r="C37" s="271"/>
      <c r="D37" s="272"/>
      <c r="E37" s="273"/>
      <c r="F37" s="272" t="str">
        <f>契約単価算定表!D14</f>
        <v>φ100　地上距離　（～2ｍ）</v>
      </c>
      <c r="G37" s="273"/>
      <c r="H37" s="274" t="str">
        <f>契約単価算定表!E14</f>
        <v>購入土（路盤用砂)
本管種がHP管又は陶管又は組立人孔接続型</v>
      </c>
      <c r="I37" s="275"/>
      <c r="J37" s="106" t="str">
        <f>契約単価算定表!F14</f>
        <v>箇所</v>
      </c>
      <c r="K37" s="199">
        <f>契約単価算定表!H14</f>
        <v>0</v>
      </c>
      <c r="L37" s="200"/>
      <c r="M37" s="201">
        <f t="shared" si="0"/>
        <v>0</v>
      </c>
      <c r="N37" s="93"/>
    </row>
    <row r="38" spans="1:14" ht="19.5" x14ac:dyDescent="0.4">
      <c r="A38" s="93"/>
      <c r="B38" s="270">
        <v>11</v>
      </c>
      <c r="C38" s="271"/>
      <c r="D38" s="272"/>
      <c r="E38" s="273"/>
      <c r="F38" s="272" t="str">
        <f>契約単価算定表!D15</f>
        <v>φ100　地上距離　（2ｍ～3ｍ）</v>
      </c>
      <c r="G38" s="273"/>
      <c r="H38" s="274" t="str">
        <f>契約単価算定表!E15</f>
        <v>購入土（路盤用砂)
本管種がHP管又は陶管又は組立人孔接続型</v>
      </c>
      <c r="I38" s="275"/>
      <c r="J38" s="106" t="str">
        <f>契約単価算定表!F15</f>
        <v>箇所</v>
      </c>
      <c r="K38" s="199">
        <f>契約単価算定表!H15</f>
        <v>0</v>
      </c>
      <c r="L38" s="200"/>
      <c r="M38" s="201">
        <f t="shared" si="0"/>
        <v>0</v>
      </c>
      <c r="N38" s="93"/>
    </row>
    <row r="39" spans="1:14" ht="19.5" x14ac:dyDescent="0.4">
      <c r="A39" s="93"/>
      <c r="B39" s="270">
        <v>12</v>
      </c>
      <c r="C39" s="271"/>
      <c r="D39" s="272"/>
      <c r="E39" s="273"/>
      <c r="F39" s="272" t="str">
        <f>契約単価算定表!D16</f>
        <v>φ100　地上距離　（3ｍ～4ｍ）</v>
      </c>
      <c r="G39" s="273"/>
      <c r="H39" s="274" t="str">
        <f>契約単価算定表!E16</f>
        <v>購入土（路盤用砂)
本管種がHP管又は陶管又は組立人孔接続型</v>
      </c>
      <c r="I39" s="275"/>
      <c r="J39" s="106" t="str">
        <f>契約単価算定表!F16</f>
        <v>箇所</v>
      </c>
      <c r="K39" s="199">
        <f>契約単価算定表!H16</f>
        <v>0</v>
      </c>
      <c r="L39" s="200"/>
      <c r="M39" s="201">
        <f t="shared" si="0"/>
        <v>0</v>
      </c>
      <c r="N39" s="93"/>
    </row>
    <row r="40" spans="1:14" ht="19.5" x14ac:dyDescent="0.4">
      <c r="A40" s="93"/>
      <c r="B40" s="270">
        <v>13</v>
      </c>
      <c r="C40" s="271"/>
      <c r="D40" s="272"/>
      <c r="E40" s="273"/>
      <c r="F40" s="272" t="str">
        <f>契約単価算定表!D17</f>
        <v>φ100　地上距離　（4ｍ～5ｍ）</v>
      </c>
      <c r="G40" s="273"/>
      <c r="H40" s="274" t="str">
        <f>契約単価算定表!E17</f>
        <v>購入土（路盤用砂)
本管種がHP管又は陶管又は組立人孔接続型</v>
      </c>
      <c r="I40" s="275"/>
      <c r="J40" s="106" t="str">
        <f>契約単価算定表!F17</f>
        <v>箇所</v>
      </c>
      <c r="K40" s="199">
        <f>契約単価算定表!H17</f>
        <v>0</v>
      </c>
      <c r="L40" s="200"/>
      <c r="M40" s="201">
        <f t="shared" si="0"/>
        <v>0</v>
      </c>
      <c r="N40" s="93"/>
    </row>
    <row r="41" spans="1:14" ht="19.5" x14ac:dyDescent="0.4">
      <c r="A41" s="93"/>
      <c r="B41" s="270">
        <v>14</v>
      </c>
      <c r="C41" s="271"/>
      <c r="D41" s="272"/>
      <c r="E41" s="273"/>
      <c r="F41" s="272" t="str">
        <f>契約単価算定表!D18</f>
        <v>φ100　地上距離　（5ｍ～6ｍ）</v>
      </c>
      <c r="G41" s="273"/>
      <c r="H41" s="274" t="str">
        <f>契約単価算定表!E18</f>
        <v>購入土（路盤用砂)
本管種がHP管又は陶管又は組立人孔接続型</v>
      </c>
      <c r="I41" s="275"/>
      <c r="J41" s="106" t="str">
        <f>契約単価算定表!F18</f>
        <v>箇所</v>
      </c>
      <c r="K41" s="199">
        <f>契約単価算定表!H18</f>
        <v>0</v>
      </c>
      <c r="L41" s="200"/>
      <c r="M41" s="201">
        <f t="shared" si="0"/>
        <v>0</v>
      </c>
      <c r="N41" s="93"/>
    </row>
    <row r="42" spans="1:14" ht="19.5" x14ac:dyDescent="0.4">
      <c r="A42" s="93"/>
      <c r="B42" s="270">
        <v>15</v>
      </c>
      <c r="C42" s="271"/>
      <c r="D42" s="272"/>
      <c r="E42" s="273"/>
      <c r="F42" s="272" t="str">
        <f>契約単価算定表!D19</f>
        <v>φ100　地上距離　（6ｍ～7ｍ）</v>
      </c>
      <c r="G42" s="273"/>
      <c r="H42" s="274" t="str">
        <f>契約単価算定表!E19</f>
        <v>購入土（路盤用砂)
本管種がHP管又は陶管又は組立人孔接続型</v>
      </c>
      <c r="I42" s="275"/>
      <c r="J42" s="106" t="str">
        <f>契約単価算定表!F19</f>
        <v>箇所</v>
      </c>
      <c r="K42" s="199">
        <f>契約単価算定表!H19</f>
        <v>0</v>
      </c>
      <c r="L42" s="200"/>
      <c r="M42" s="201">
        <f t="shared" si="0"/>
        <v>0</v>
      </c>
      <c r="N42" s="93"/>
    </row>
    <row r="43" spans="1:14" ht="19.5" x14ac:dyDescent="0.4">
      <c r="A43" s="93"/>
      <c r="B43" s="270">
        <v>16</v>
      </c>
      <c r="C43" s="271"/>
      <c r="D43" s="272"/>
      <c r="E43" s="273"/>
      <c r="F43" s="272" t="str">
        <f>契約単価算定表!D20</f>
        <v>φ100　地上距離　（7ｍ～8ｍ）</v>
      </c>
      <c r="G43" s="273"/>
      <c r="H43" s="274" t="str">
        <f>契約単価算定表!E20</f>
        <v>購入土（路盤用砂)
本管種がHP管又は陶管又は組立人孔接続型</v>
      </c>
      <c r="I43" s="275"/>
      <c r="J43" s="106" t="str">
        <f>契約単価算定表!F20</f>
        <v>箇所</v>
      </c>
      <c r="K43" s="199">
        <f>契約単価算定表!H20</f>
        <v>0</v>
      </c>
      <c r="L43" s="200"/>
      <c r="M43" s="201">
        <f t="shared" si="0"/>
        <v>0</v>
      </c>
      <c r="N43" s="93"/>
    </row>
    <row r="44" spans="1:14" ht="19.5" x14ac:dyDescent="0.4">
      <c r="A44" s="93"/>
      <c r="B44" s="270">
        <v>17</v>
      </c>
      <c r="C44" s="271"/>
      <c r="D44" s="272"/>
      <c r="E44" s="273"/>
      <c r="F44" s="272" t="str">
        <f>契約単価算定表!D21</f>
        <v>φ100　地上距離　（8ｍ～9ｍ）</v>
      </c>
      <c r="G44" s="273"/>
      <c r="H44" s="274" t="str">
        <f>契約単価算定表!E21</f>
        <v>購入土（路盤用砂)
本管種がHP管又は陶管又は組立人孔接続型</v>
      </c>
      <c r="I44" s="275"/>
      <c r="J44" s="106" t="str">
        <f>契約単価算定表!F21</f>
        <v>箇所</v>
      </c>
      <c r="K44" s="199">
        <f>契約単価算定表!H21</f>
        <v>0</v>
      </c>
      <c r="L44" s="200"/>
      <c r="M44" s="201">
        <f t="shared" si="0"/>
        <v>0</v>
      </c>
      <c r="N44" s="93"/>
    </row>
    <row r="45" spans="1:14" ht="19.5" x14ac:dyDescent="0.4">
      <c r="A45" s="93"/>
      <c r="B45" s="270">
        <v>18</v>
      </c>
      <c r="C45" s="271"/>
      <c r="D45" s="272"/>
      <c r="E45" s="273"/>
      <c r="F45" s="272" t="str">
        <f>契約単価算定表!D22</f>
        <v>φ100　地上距離　（9ｍ～10ｍ）</v>
      </c>
      <c r="G45" s="273"/>
      <c r="H45" s="274" t="str">
        <f>契約単価算定表!E22</f>
        <v>購入土（路盤用砂)
本管種がHP管又は陶管又は組立人孔接続型</v>
      </c>
      <c r="I45" s="275"/>
      <c r="J45" s="106" t="str">
        <f>契約単価算定表!F22</f>
        <v>箇所</v>
      </c>
      <c r="K45" s="199">
        <f>契約単価算定表!H22</f>
        <v>0</v>
      </c>
      <c r="L45" s="200"/>
      <c r="M45" s="201">
        <f t="shared" si="0"/>
        <v>0</v>
      </c>
      <c r="N45" s="93"/>
    </row>
    <row r="46" spans="1:14" ht="19.5" x14ac:dyDescent="0.4">
      <c r="A46" s="93"/>
      <c r="B46" s="270">
        <v>19</v>
      </c>
      <c r="C46" s="271"/>
      <c r="D46" s="272" t="str">
        <f>契約単価算定表!C23</f>
        <v>取付管設置工(φ150)</v>
      </c>
      <c r="E46" s="273"/>
      <c r="F46" s="272" t="str">
        <f>契約単価算定表!D23</f>
        <v>φ150　地上距離　（～2ｍ）</v>
      </c>
      <c r="G46" s="273"/>
      <c r="H46" s="274" t="str">
        <f>契約単価算定表!E23</f>
        <v>購入土（路盤用砂)</v>
      </c>
      <c r="I46" s="275"/>
      <c r="J46" s="106" t="str">
        <f>契約単価算定表!F23</f>
        <v>箇所</v>
      </c>
      <c r="K46" s="199">
        <f>契約単価算定表!H23</f>
        <v>0</v>
      </c>
      <c r="L46" s="200"/>
      <c r="M46" s="201">
        <f t="shared" si="0"/>
        <v>0</v>
      </c>
      <c r="N46" s="93"/>
    </row>
    <row r="47" spans="1:14" ht="19.5" x14ac:dyDescent="0.4">
      <c r="A47" s="93"/>
      <c r="B47" s="270">
        <v>20</v>
      </c>
      <c r="C47" s="271"/>
      <c r="D47" s="272"/>
      <c r="E47" s="273"/>
      <c r="F47" s="272" t="str">
        <f>契約単価算定表!D24</f>
        <v>φ150　地上距離　（2ｍ～3ｍ）</v>
      </c>
      <c r="G47" s="273"/>
      <c r="H47" s="274" t="str">
        <f>契約単価算定表!E24</f>
        <v>購入土（路盤用砂)</v>
      </c>
      <c r="I47" s="275"/>
      <c r="J47" s="106" t="str">
        <f>契約単価算定表!F24</f>
        <v>箇所</v>
      </c>
      <c r="K47" s="199">
        <f>契約単価算定表!H24</f>
        <v>0</v>
      </c>
      <c r="L47" s="200"/>
      <c r="M47" s="201">
        <f t="shared" si="0"/>
        <v>0</v>
      </c>
      <c r="N47" s="93"/>
    </row>
    <row r="48" spans="1:14" ht="19.5" x14ac:dyDescent="0.4">
      <c r="A48" s="93"/>
      <c r="B48" s="270">
        <v>21</v>
      </c>
      <c r="C48" s="271"/>
      <c r="D48" s="272"/>
      <c r="E48" s="273"/>
      <c r="F48" s="272" t="str">
        <f>契約単価算定表!D25</f>
        <v>φ150　地上距離　（3ｍ～4ｍ）</v>
      </c>
      <c r="G48" s="273"/>
      <c r="H48" s="274" t="str">
        <f>契約単価算定表!E25</f>
        <v>購入土（路盤用砂)</v>
      </c>
      <c r="I48" s="275"/>
      <c r="J48" s="106" t="str">
        <f>契約単価算定表!F25</f>
        <v>箇所</v>
      </c>
      <c r="K48" s="199">
        <f>契約単価算定表!H25</f>
        <v>0</v>
      </c>
      <c r="L48" s="200"/>
      <c r="M48" s="201">
        <f t="shared" si="0"/>
        <v>0</v>
      </c>
      <c r="N48" s="93"/>
    </row>
    <row r="49" spans="1:14" ht="19.5" x14ac:dyDescent="0.4">
      <c r="A49" s="93"/>
      <c r="B49" s="270">
        <v>22</v>
      </c>
      <c r="C49" s="271"/>
      <c r="D49" s="272"/>
      <c r="E49" s="273"/>
      <c r="F49" s="272" t="str">
        <f>契約単価算定表!D26</f>
        <v>φ150　地上距離　（4ｍ～5ｍ）</v>
      </c>
      <c r="G49" s="273"/>
      <c r="H49" s="274" t="str">
        <f>契約単価算定表!E26</f>
        <v>購入土（路盤用砂)</v>
      </c>
      <c r="I49" s="275"/>
      <c r="J49" s="106" t="str">
        <f>契約単価算定表!F26</f>
        <v>箇所</v>
      </c>
      <c r="K49" s="199">
        <f>契約単価算定表!H26</f>
        <v>0</v>
      </c>
      <c r="L49" s="200"/>
      <c r="M49" s="201">
        <f t="shared" si="0"/>
        <v>0</v>
      </c>
      <c r="N49" s="93"/>
    </row>
    <row r="50" spans="1:14" ht="19.5" x14ac:dyDescent="0.4">
      <c r="A50" s="93"/>
      <c r="B50" s="270">
        <v>23</v>
      </c>
      <c r="C50" s="271"/>
      <c r="D50" s="272"/>
      <c r="E50" s="273"/>
      <c r="F50" s="272" t="str">
        <f>契約単価算定表!D27</f>
        <v>φ150　地上距離　（5ｍ～6ｍ）</v>
      </c>
      <c r="G50" s="273"/>
      <c r="H50" s="274" t="str">
        <f>契約単価算定表!E27</f>
        <v>購入土（路盤用砂)</v>
      </c>
      <c r="I50" s="275"/>
      <c r="J50" s="106" t="str">
        <f>契約単価算定表!F27</f>
        <v>箇所</v>
      </c>
      <c r="K50" s="199">
        <f>契約単価算定表!H27</f>
        <v>0</v>
      </c>
      <c r="L50" s="200"/>
      <c r="M50" s="201">
        <f t="shared" si="0"/>
        <v>0</v>
      </c>
      <c r="N50" s="93"/>
    </row>
    <row r="51" spans="1:14" ht="19.5" x14ac:dyDescent="0.4">
      <c r="A51" s="93"/>
      <c r="B51" s="270">
        <v>24</v>
      </c>
      <c r="C51" s="271"/>
      <c r="D51" s="272"/>
      <c r="E51" s="273"/>
      <c r="F51" s="272" t="str">
        <f>契約単価算定表!D28</f>
        <v>φ150　地上距離　（6ｍ～7ｍ）</v>
      </c>
      <c r="G51" s="273"/>
      <c r="H51" s="274" t="str">
        <f>契約単価算定表!E28</f>
        <v>購入土（路盤用砂)</v>
      </c>
      <c r="I51" s="275"/>
      <c r="J51" s="106" t="str">
        <f>契約単価算定表!F28</f>
        <v>箇所</v>
      </c>
      <c r="K51" s="199">
        <f>契約単価算定表!H28</f>
        <v>0</v>
      </c>
      <c r="L51" s="200"/>
      <c r="M51" s="201">
        <f t="shared" si="0"/>
        <v>0</v>
      </c>
      <c r="N51" s="93"/>
    </row>
    <row r="52" spans="1:14" ht="19.5" x14ac:dyDescent="0.4">
      <c r="A52" s="93"/>
      <c r="B52" s="270">
        <v>25</v>
      </c>
      <c r="C52" s="271"/>
      <c r="D52" s="272"/>
      <c r="E52" s="273"/>
      <c r="F52" s="272" t="str">
        <f>契約単価算定表!D29</f>
        <v>φ150　地上距離　（7ｍ～8ｍ）</v>
      </c>
      <c r="G52" s="273"/>
      <c r="H52" s="274" t="str">
        <f>契約単価算定表!E29</f>
        <v>購入土（路盤用砂)</v>
      </c>
      <c r="I52" s="275"/>
      <c r="J52" s="106" t="str">
        <f>契約単価算定表!F29</f>
        <v>箇所</v>
      </c>
      <c r="K52" s="199">
        <f>契約単価算定表!H29</f>
        <v>0</v>
      </c>
      <c r="L52" s="200"/>
      <c r="M52" s="201">
        <f t="shared" si="0"/>
        <v>0</v>
      </c>
      <c r="N52" s="93"/>
    </row>
    <row r="53" spans="1:14" ht="19.5" x14ac:dyDescent="0.4">
      <c r="A53" s="93"/>
      <c r="B53" s="270">
        <v>26</v>
      </c>
      <c r="C53" s="271"/>
      <c r="D53" s="272"/>
      <c r="E53" s="273"/>
      <c r="F53" s="272" t="str">
        <f>契約単価算定表!D30</f>
        <v>φ150　地上距離　（8ｍ～9ｍ）</v>
      </c>
      <c r="G53" s="273"/>
      <c r="H53" s="274" t="str">
        <f>契約単価算定表!E30</f>
        <v>購入土（路盤用砂)</v>
      </c>
      <c r="I53" s="275"/>
      <c r="J53" s="106" t="str">
        <f>契約単価算定表!F30</f>
        <v>箇所</v>
      </c>
      <c r="K53" s="199">
        <f>契約単価算定表!H30</f>
        <v>0</v>
      </c>
      <c r="L53" s="200"/>
      <c r="M53" s="201">
        <f t="shared" si="0"/>
        <v>0</v>
      </c>
      <c r="N53" s="93"/>
    </row>
    <row r="54" spans="1:14" ht="19.5" x14ac:dyDescent="0.4">
      <c r="A54" s="93"/>
      <c r="B54" s="270">
        <v>27</v>
      </c>
      <c r="C54" s="271"/>
      <c r="D54" s="272"/>
      <c r="E54" s="273"/>
      <c r="F54" s="272" t="str">
        <f>契約単価算定表!D31</f>
        <v>φ150　地上距離　（9ｍ～10ｍ）</v>
      </c>
      <c r="G54" s="273"/>
      <c r="H54" s="274" t="str">
        <f>契約単価算定表!E31</f>
        <v>購入土（路盤用砂)</v>
      </c>
      <c r="I54" s="275"/>
      <c r="J54" s="106" t="str">
        <f>契約単価算定表!F31</f>
        <v>箇所</v>
      </c>
      <c r="K54" s="199">
        <f>契約単価算定表!H31</f>
        <v>0</v>
      </c>
      <c r="L54" s="200"/>
      <c r="M54" s="201">
        <f t="shared" si="0"/>
        <v>0</v>
      </c>
      <c r="N54" s="93"/>
    </row>
    <row r="55" spans="1:14" ht="19.5" x14ac:dyDescent="0.4">
      <c r="A55" s="93"/>
      <c r="B55" s="270">
        <v>28</v>
      </c>
      <c r="C55" s="271"/>
      <c r="D55" s="272"/>
      <c r="E55" s="273"/>
      <c r="F55" s="272" t="str">
        <f>契約単価算定表!D32</f>
        <v>φ150　地上距離　（～2ｍ）</v>
      </c>
      <c r="G55" s="273"/>
      <c r="H55" s="274" t="str">
        <f>契約単価算定表!E32</f>
        <v>購入土（路盤用砂)
本管種がHP管又は陶管又は組立人孔接続型</v>
      </c>
      <c r="I55" s="275"/>
      <c r="J55" s="106" t="str">
        <f>契約単価算定表!F32</f>
        <v>箇所</v>
      </c>
      <c r="K55" s="199">
        <f>契約単価算定表!H32</f>
        <v>0</v>
      </c>
      <c r="L55" s="200"/>
      <c r="M55" s="201">
        <f t="shared" si="0"/>
        <v>0</v>
      </c>
      <c r="N55" s="93"/>
    </row>
    <row r="56" spans="1:14" ht="19.5" x14ac:dyDescent="0.4">
      <c r="A56" s="93"/>
      <c r="B56" s="270">
        <v>29</v>
      </c>
      <c r="C56" s="271"/>
      <c r="D56" s="272"/>
      <c r="E56" s="273"/>
      <c r="F56" s="272" t="str">
        <f>契約単価算定表!D33</f>
        <v>φ150　地上距離　（2ｍ～3ｍ）</v>
      </c>
      <c r="G56" s="273"/>
      <c r="H56" s="274" t="str">
        <f>契約単価算定表!E33</f>
        <v>購入土（路盤用砂)
本管種がHP管又は陶管又は組立人孔接続型</v>
      </c>
      <c r="I56" s="275"/>
      <c r="J56" s="106" t="str">
        <f>契約単価算定表!F33</f>
        <v>箇所</v>
      </c>
      <c r="K56" s="199">
        <f>契約単価算定表!H33</f>
        <v>0</v>
      </c>
      <c r="L56" s="200"/>
      <c r="M56" s="201">
        <f t="shared" si="0"/>
        <v>0</v>
      </c>
      <c r="N56" s="93"/>
    </row>
    <row r="57" spans="1:14" ht="20.25" thickBot="1" x14ac:dyDescent="0.45">
      <c r="A57" s="93"/>
      <c r="B57" s="300">
        <v>30</v>
      </c>
      <c r="C57" s="301"/>
      <c r="D57" s="272"/>
      <c r="E57" s="273"/>
      <c r="F57" s="272" t="str">
        <f>契約単価算定表!D34</f>
        <v>φ150　地上距離　（3ｍ～4ｍ）</v>
      </c>
      <c r="G57" s="273"/>
      <c r="H57" s="274" t="str">
        <f>契約単価算定表!E34</f>
        <v>購入土（路盤用砂)
本管種がHP管又は陶管又は組立人孔接続型</v>
      </c>
      <c r="I57" s="275"/>
      <c r="J57" s="106" t="str">
        <f>契約単価算定表!F34</f>
        <v>箇所</v>
      </c>
      <c r="K57" s="199">
        <f>契約単価算定表!H34</f>
        <v>0</v>
      </c>
      <c r="L57" s="202"/>
      <c r="M57" s="201">
        <f>SUM(K57*L57)</f>
        <v>0</v>
      </c>
      <c r="N57" s="93"/>
    </row>
    <row r="58" spans="1:14" ht="19.5" x14ac:dyDescent="0.4">
      <c r="A58" s="93"/>
      <c r="B58" s="93"/>
      <c r="C58" s="93"/>
      <c r="D58" s="93"/>
      <c r="E58" s="93"/>
      <c r="F58" s="93"/>
      <c r="G58" s="93"/>
      <c r="H58" s="93"/>
      <c r="I58" s="93"/>
      <c r="J58" s="93"/>
      <c r="K58" s="93"/>
      <c r="L58" s="93"/>
      <c r="M58" s="107"/>
      <c r="N58" s="93"/>
    </row>
    <row r="59" spans="1:14" ht="20.25" thickBot="1" x14ac:dyDescent="0.45">
      <c r="A59" s="93"/>
      <c r="B59" s="93"/>
      <c r="C59" s="93"/>
      <c r="D59" s="93" t="s">
        <v>294</v>
      </c>
      <c r="E59" s="93"/>
      <c r="F59" s="93"/>
      <c r="G59" s="93"/>
      <c r="H59" s="93"/>
      <c r="I59" s="93"/>
      <c r="J59" s="93"/>
      <c r="K59" s="93"/>
      <c r="L59" s="93"/>
      <c r="M59" s="107"/>
      <c r="N59" s="93"/>
    </row>
    <row r="60" spans="1:14" ht="19.5" x14ac:dyDescent="0.4">
      <c r="A60" s="93"/>
      <c r="B60" s="294" t="s">
        <v>15</v>
      </c>
      <c r="C60" s="295"/>
      <c r="D60" s="295" t="s">
        <v>16</v>
      </c>
      <c r="E60" s="295"/>
      <c r="F60" s="296" t="s">
        <v>291</v>
      </c>
      <c r="G60" s="297"/>
      <c r="H60" s="296" t="s">
        <v>292</v>
      </c>
      <c r="I60" s="297"/>
      <c r="J60" s="104" t="s">
        <v>17</v>
      </c>
      <c r="K60" s="216" t="s">
        <v>18</v>
      </c>
      <c r="L60" s="104" t="s">
        <v>298</v>
      </c>
      <c r="M60" s="108" t="s">
        <v>20</v>
      </c>
      <c r="N60" s="93"/>
    </row>
    <row r="61" spans="1:14" ht="19.5" x14ac:dyDescent="0.4">
      <c r="A61" s="93"/>
      <c r="B61" s="270">
        <v>31</v>
      </c>
      <c r="C61" s="271"/>
      <c r="D61" s="274"/>
      <c r="E61" s="275"/>
      <c r="F61" s="298" t="str">
        <f>契約単価算定表!D35</f>
        <v>φ150　地上距離　（4ｍ～5ｍ）</v>
      </c>
      <c r="G61" s="299"/>
      <c r="H61" s="274" t="str">
        <f>契約単価算定表!E35</f>
        <v>購入土（路盤用砂)
本管種がHP管又は陶管又は組立人孔接続型</v>
      </c>
      <c r="I61" s="275"/>
      <c r="J61" s="109" t="str">
        <f>契約単価算定表!F35</f>
        <v>箇所</v>
      </c>
      <c r="K61" s="203">
        <f>契約単価算定表!H35</f>
        <v>0</v>
      </c>
      <c r="L61" s="204"/>
      <c r="M61" s="201">
        <f>SUM(K61*L61)</f>
        <v>0</v>
      </c>
      <c r="N61" s="93"/>
    </row>
    <row r="62" spans="1:14" ht="19.5" x14ac:dyDescent="0.4">
      <c r="A62" s="93"/>
      <c r="B62" s="270">
        <v>32</v>
      </c>
      <c r="C62" s="271"/>
      <c r="D62" s="274"/>
      <c r="E62" s="275"/>
      <c r="F62" s="298" t="str">
        <f>契約単価算定表!D36</f>
        <v>φ150　地上距離　（5ｍ～6ｍ）</v>
      </c>
      <c r="G62" s="299"/>
      <c r="H62" s="274" t="str">
        <f>契約単価算定表!E36</f>
        <v>購入土（路盤用砂)
本管種がHP管又は陶管又は組立人孔接続型</v>
      </c>
      <c r="I62" s="275"/>
      <c r="J62" s="109" t="str">
        <f>契約単価算定表!F36</f>
        <v>箇所</v>
      </c>
      <c r="K62" s="203">
        <f>契約単価算定表!H36</f>
        <v>0</v>
      </c>
      <c r="L62" s="204"/>
      <c r="M62" s="201">
        <f t="shared" ref="M62:M108" si="1">SUM(K62*L62)</f>
        <v>0</v>
      </c>
      <c r="N62" s="93"/>
    </row>
    <row r="63" spans="1:14" ht="19.5" x14ac:dyDescent="0.4">
      <c r="A63" s="93"/>
      <c r="B63" s="270">
        <v>33</v>
      </c>
      <c r="C63" s="271"/>
      <c r="D63" s="274"/>
      <c r="E63" s="275"/>
      <c r="F63" s="298" t="str">
        <f>契約単価算定表!D37</f>
        <v>φ150　地上距離　（6ｍ～7ｍ）</v>
      </c>
      <c r="G63" s="299"/>
      <c r="H63" s="274" t="str">
        <f>契約単価算定表!E37</f>
        <v>購入土（路盤用砂)
本管種がHP管又は陶管又は組立人孔接続型</v>
      </c>
      <c r="I63" s="275"/>
      <c r="J63" s="109" t="str">
        <f>契約単価算定表!F37</f>
        <v>箇所</v>
      </c>
      <c r="K63" s="203">
        <f>契約単価算定表!H37</f>
        <v>0</v>
      </c>
      <c r="L63" s="204"/>
      <c r="M63" s="201">
        <f t="shared" si="1"/>
        <v>0</v>
      </c>
      <c r="N63" s="93"/>
    </row>
    <row r="64" spans="1:14" ht="19.5" x14ac:dyDescent="0.4">
      <c r="A64" s="93"/>
      <c r="B64" s="270">
        <v>34</v>
      </c>
      <c r="C64" s="271"/>
      <c r="D64" s="274"/>
      <c r="E64" s="275"/>
      <c r="F64" s="298" t="str">
        <f>契約単価算定表!D38</f>
        <v>φ150　地上距離　（7ｍ～8ｍ）</v>
      </c>
      <c r="G64" s="299"/>
      <c r="H64" s="274" t="str">
        <f>契約単価算定表!E38</f>
        <v>購入土（路盤用砂)
本管種がHP管又は陶管又は組立人孔接続型</v>
      </c>
      <c r="I64" s="275"/>
      <c r="J64" s="109" t="str">
        <f>契約単価算定表!F38</f>
        <v>箇所</v>
      </c>
      <c r="K64" s="203">
        <f>契約単価算定表!H38</f>
        <v>0</v>
      </c>
      <c r="L64" s="204"/>
      <c r="M64" s="201">
        <f t="shared" si="1"/>
        <v>0</v>
      </c>
      <c r="N64" s="93"/>
    </row>
    <row r="65" spans="1:14" ht="19.5" x14ac:dyDescent="0.4">
      <c r="A65" s="93"/>
      <c r="B65" s="270">
        <v>35</v>
      </c>
      <c r="C65" s="271"/>
      <c r="D65" s="274"/>
      <c r="E65" s="275"/>
      <c r="F65" s="298" t="str">
        <f>契約単価算定表!D39</f>
        <v>φ150　地上距離　（8ｍ～9ｍ）</v>
      </c>
      <c r="G65" s="299"/>
      <c r="H65" s="274" t="str">
        <f>契約単価算定表!E39</f>
        <v>購入土（路盤用砂)
本管種がHP管又は陶管又は組立人孔接続型</v>
      </c>
      <c r="I65" s="275"/>
      <c r="J65" s="109" t="str">
        <f>契約単価算定表!F39</f>
        <v>箇所</v>
      </c>
      <c r="K65" s="203">
        <f>契約単価算定表!H39</f>
        <v>0</v>
      </c>
      <c r="L65" s="204"/>
      <c r="M65" s="201">
        <f t="shared" si="1"/>
        <v>0</v>
      </c>
      <c r="N65" s="93"/>
    </row>
    <row r="66" spans="1:14" ht="19.5" x14ac:dyDescent="0.4">
      <c r="A66" s="93"/>
      <c r="B66" s="270">
        <v>36</v>
      </c>
      <c r="C66" s="271"/>
      <c r="D66" s="274"/>
      <c r="E66" s="275"/>
      <c r="F66" s="298" t="str">
        <f>契約単価算定表!D40</f>
        <v>φ150　地上距離　（9ｍ～10ｍ）</v>
      </c>
      <c r="G66" s="299"/>
      <c r="H66" s="274" t="str">
        <f>契約単価算定表!E40</f>
        <v>購入土（路盤用砂)
本管種がHP管又は陶管又は組立人孔接続型</v>
      </c>
      <c r="I66" s="275"/>
      <c r="J66" s="109" t="str">
        <f>契約単価算定表!F40</f>
        <v>箇所</v>
      </c>
      <c r="K66" s="203">
        <f>契約単価算定表!H40</f>
        <v>0</v>
      </c>
      <c r="L66" s="204"/>
      <c r="M66" s="201">
        <f t="shared" si="1"/>
        <v>0</v>
      </c>
      <c r="N66" s="93"/>
    </row>
    <row r="67" spans="1:14" ht="19.5" x14ac:dyDescent="0.4">
      <c r="A67" s="93"/>
      <c r="B67" s="270">
        <v>37</v>
      </c>
      <c r="C67" s="271"/>
      <c r="D67" s="274" t="str">
        <f>契約単価算定表!C41</f>
        <v>取付管推進工</v>
      </c>
      <c r="E67" s="275"/>
      <c r="F67" s="298" t="str">
        <f>契約単価算定表!D41</f>
        <v>推進深さ　4ｍ～5ｍ</v>
      </c>
      <c r="G67" s="299"/>
      <c r="H67" s="274"/>
      <c r="I67" s="275"/>
      <c r="J67" s="109" t="str">
        <f>契約単価算定表!F41</f>
        <v>箇所</v>
      </c>
      <c r="K67" s="203">
        <f>契約単価算定表!H41</f>
        <v>0</v>
      </c>
      <c r="L67" s="204"/>
      <c r="M67" s="201">
        <f t="shared" si="1"/>
        <v>0</v>
      </c>
      <c r="N67" s="93"/>
    </row>
    <row r="68" spans="1:14" ht="19.5" x14ac:dyDescent="0.4">
      <c r="A68" s="93"/>
      <c r="B68" s="270">
        <v>38</v>
      </c>
      <c r="C68" s="271"/>
      <c r="D68" s="274" t="str">
        <f>契約単価算定表!C42</f>
        <v>桝設置工</v>
      </c>
      <c r="E68" s="275"/>
      <c r="F68" s="298" t="str">
        <f>契約単価算定表!D42</f>
        <v>ます設置工（塩化ﾋﾞﾆﾙ製）【材工共】　　　　　　　　　　　　ます径200mm　施工規模5箇所未満　　　　　　　　　　　　防護蓋設置有</v>
      </c>
      <c r="G68" s="299"/>
      <c r="H68" s="274"/>
      <c r="I68" s="275"/>
      <c r="J68" s="109" t="str">
        <f>契約単価算定表!F42</f>
        <v>箇所</v>
      </c>
      <c r="K68" s="203">
        <f>契約単価算定表!H42</f>
        <v>0</v>
      </c>
      <c r="L68" s="204"/>
      <c r="M68" s="201">
        <f t="shared" si="1"/>
        <v>0</v>
      </c>
      <c r="N68" s="93"/>
    </row>
    <row r="69" spans="1:14" ht="19.5" x14ac:dyDescent="0.4">
      <c r="A69" s="93"/>
      <c r="B69" s="270">
        <v>39</v>
      </c>
      <c r="C69" s="271"/>
      <c r="D69" s="274"/>
      <c r="E69" s="275"/>
      <c r="F69" s="298" t="str">
        <f>契約単価算定表!D43</f>
        <v>防護蓋 200用 T-8 袋穴式</v>
      </c>
      <c r="G69" s="299"/>
      <c r="H69" s="274"/>
      <c r="I69" s="275"/>
      <c r="J69" s="109" t="str">
        <f>契約単価算定表!F43</f>
        <v>個</v>
      </c>
      <c r="K69" s="203">
        <f>契約単価算定表!H43</f>
        <v>0</v>
      </c>
      <c r="L69" s="204"/>
      <c r="M69" s="201">
        <f t="shared" si="1"/>
        <v>0</v>
      </c>
      <c r="N69" s="93"/>
    </row>
    <row r="70" spans="1:14" ht="19.5" x14ac:dyDescent="0.4">
      <c r="A70" s="93"/>
      <c r="B70" s="270">
        <v>40</v>
      </c>
      <c r="C70" s="271"/>
      <c r="D70" s="274"/>
      <c r="E70" s="275"/>
      <c r="F70" s="298" t="str">
        <f>契約単価算定表!D44</f>
        <v>防護蓋 200用 T-14 袋穴式</v>
      </c>
      <c r="G70" s="299"/>
      <c r="H70" s="274"/>
      <c r="I70" s="275"/>
      <c r="J70" s="109" t="str">
        <f>契約単価算定表!F44</f>
        <v>個</v>
      </c>
      <c r="K70" s="203">
        <f>契約単価算定表!H44</f>
        <v>0</v>
      </c>
      <c r="L70" s="204"/>
      <c r="M70" s="201">
        <f t="shared" si="1"/>
        <v>0</v>
      </c>
      <c r="N70" s="93"/>
    </row>
    <row r="71" spans="1:14" ht="19.5" x14ac:dyDescent="0.4">
      <c r="A71" s="93"/>
      <c r="B71" s="270">
        <v>41</v>
      </c>
      <c r="C71" s="271"/>
      <c r="D71" s="274"/>
      <c r="E71" s="275"/>
      <c r="F71" s="298" t="str">
        <f>契約単価算定表!D45</f>
        <v>防護蓋 200用 T-25 袋穴式</v>
      </c>
      <c r="G71" s="299"/>
      <c r="H71" s="274"/>
      <c r="I71" s="275"/>
      <c r="J71" s="109" t="str">
        <f>契約単価算定表!F45</f>
        <v>個</v>
      </c>
      <c r="K71" s="203">
        <f>契約単価算定表!H45</f>
        <v>0</v>
      </c>
      <c r="L71" s="204"/>
      <c r="M71" s="201">
        <f t="shared" si="1"/>
        <v>0</v>
      </c>
      <c r="N71" s="93"/>
    </row>
    <row r="72" spans="1:14" ht="19.5" x14ac:dyDescent="0.4">
      <c r="A72" s="93"/>
      <c r="B72" s="270">
        <v>42</v>
      </c>
      <c r="C72" s="271"/>
      <c r="D72" s="274"/>
      <c r="E72" s="275"/>
      <c r="F72" s="298" t="str">
        <f>契約単価算定表!D46</f>
        <v>ます設置工（塩化ﾋﾞﾆﾙ製）【材工共】　　　　　　　　　　　　ます径300mm　施工規模5箇所未満　　　　　　　　　　　　防護蓋設置有</v>
      </c>
      <c r="G72" s="299"/>
      <c r="H72" s="274"/>
      <c r="I72" s="275"/>
      <c r="J72" s="109" t="str">
        <f>契約単価算定表!F46</f>
        <v>箇所</v>
      </c>
      <c r="K72" s="203">
        <f>契約単価算定表!H46</f>
        <v>0</v>
      </c>
      <c r="L72" s="204"/>
      <c r="M72" s="201">
        <f t="shared" si="1"/>
        <v>0</v>
      </c>
      <c r="N72" s="93"/>
    </row>
    <row r="73" spans="1:14" ht="19.5" x14ac:dyDescent="0.4">
      <c r="A73" s="93"/>
      <c r="B73" s="270">
        <v>43</v>
      </c>
      <c r="C73" s="271"/>
      <c r="D73" s="274"/>
      <c r="E73" s="275"/>
      <c r="F73" s="298" t="str">
        <f>契約単価算定表!D47</f>
        <v>防護蓋 300用 T-8 袋穴式</v>
      </c>
      <c r="G73" s="299"/>
      <c r="H73" s="274"/>
      <c r="I73" s="275"/>
      <c r="J73" s="109" t="str">
        <f>契約単価算定表!F47</f>
        <v>個</v>
      </c>
      <c r="K73" s="203">
        <f>契約単価算定表!H47</f>
        <v>0</v>
      </c>
      <c r="L73" s="204"/>
      <c r="M73" s="201">
        <f t="shared" si="1"/>
        <v>0</v>
      </c>
      <c r="N73" s="93"/>
    </row>
    <row r="74" spans="1:14" ht="19.5" x14ac:dyDescent="0.4">
      <c r="A74" s="93"/>
      <c r="B74" s="270">
        <v>44</v>
      </c>
      <c r="C74" s="271"/>
      <c r="D74" s="274"/>
      <c r="E74" s="275"/>
      <c r="F74" s="298" t="str">
        <f>契約単価算定表!D48</f>
        <v>防護蓋 300用 T-14 袋穴式</v>
      </c>
      <c r="G74" s="299"/>
      <c r="H74" s="274"/>
      <c r="I74" s="275"/>
      <c r="J74" s="109" t="str">
        <f>契約単価算定表!F48</f>
        <v>個</v>
      </c>
      <c r="K74" s="203">
        <f>契約単価算定表!H48</f>
        <v>0</v>
      </c>
      <c r="L74" s="204"/>
      <c r="M74" s="201">
        <f t="shared" si="1"/>
        <v>0</v>
      </c>
      <c r="N74" s="93"/>
    </row>
    <row r="75" spans="1:14" ht="19.5" x14ac:dyDescent="0.4">
      <c r="A75" s="93"/>
      <c r="B75" s="270">
        <v>45</v>
      </c>
      <c r="C75" s="271"/>
      <c r="D75" s="274"/>
      <c r="E75" s="275"/>
      <c r="F75" s="298" t="str">
        <f>契約単価算定表!D49</f>
        <v>防護蓋 300用 T-25 袋穴式</v>
      </c>
      <c r="G75" s="299"/>
      <c r="H75" s="274"/>
      <c r="I75" s="275"/>
      <c r="J75" s="109" t="str">
        <f>契約単価算定表!F49</f>
        <v>個</v>
      </c>
      <c r="K75" s="203">
        <f>契約単価算定表!H49</f>
        <v>0</v>
      </c>
      <c r="L75" s="204"/>
      <c r="M75" s="201">
        <f t="shared" si="1"/>
        <v>0</v>
      </c>
      <c r="N75" s="93"/>
    </row>
    <row r="76" spans="1:14" ht="19.5" x14ac:dyDescent="0.4">
      <c r="A76" s="93"/>
      <c r="B76" s="270">
        <v>46</v>
      </c>
      <c r="C76" s="271"/>
      <c r="D76" s="274" t="str">
        <f>契約単価算定表!C50</f>
        <v>管路土工</v>
      </c>
      <c r="E76" s="275"/>
      <c r="F76" s="298" t="str">
        <f>契約単価算定表!D50</f>
        <v>本管土工（～1.0ｍ）</v>
      </c>
      <c r="G76" s="299"/>
      <c r="H76" s="274"/>
      <c r="I76" s="275"/>
      <c r="J76" s="109" t="str">
        <f>契約単価算定表!F50</f>
        <v>箇所</v>
      </c>
      <c r="K76" s="203">
        <f>契約単価算定表!H50</f>
        <v>0</v>
      </c>
      <c r="L76" s="204"/>
      <c r="M76" s="201">
        <f t="shared" si="1"/>
        <v>0</v>
      </c>
      <c r="N76" s="93"/>
    </row>
    <row r="77" spans="1:14" ht="19.5" x14ac:dyDescent="0.4">
      <c r="A77" s="93"/>
      <c r="B77" s="270">
        <v>47</v>
      </c>
      <c r="C77" s="271"/>
      <c r="D77" s="274"/>
      <c r="E77" s="275"/>
      <c r="F77" s="298" t="str">
        <f>契約単価算定表!D51</f>
        <v>本管土工（1.0ｍ～2.0ｍ）</v>
      </c>
      <c r="G77" s="299"/>
      <c r="H77" s="274"/>
      <c r="I77" s="275"/>
      <c r="J77" s="109" t="str">
        <f>契約単価算定表!F51</f>
        <v>箇所</v>
      </c>
      <c r="K77" s="203">
        <f>契約単価算定表!H51</f>
        <v>0</v>
      </c>
      <c r="L77" s="204"/>
      <c r="M77" s="201">
        <f t="shared" si="1"/>
        <v>0</v>
      </c>
      <c r="N77" s="93"/>
    </row>
    <row r="78" spans="1:14" ht="19.5" x14ac:dyDescent="0.4">
      <c r="A78" s="93"/>
      <c r="B78" s="270">
        <v>48</v>
      </c>
      <c r="C78" s="271"/>
      <c r="D78" s="274"/>
      <c r="E78" s="275"/>
      <c r="F78" s="298" t="str">
        <f>契約単価算定表!D52</f>
        <v>本管土工（2.0ｍ～3.0ｍ）</v>
      </c>
      <c r="G78" s="299"/>
      <c r="H78" s="274"/>
      <c r="I78" s="275"/>
      <c r="J78" s="109" t="str">
        <f>契約単価算定表!F52</f>
        <v>箇所</v>
      </c>
      <c r="K78" s="203">
        <f>契約単価算定表!H52</f>
        <v>0</v>
      </c>
      <c r="L78" s="204"/>
      <c r="M78" s="201">
        <f t="shared" si="1"/>
        <v>0</v>
      </c>
      <c r="N78" s="93"/>
    </row>
    <row r="79" spans="1:14" ht="19.5" x14ac:dyDescent="0.4">
      <c r="A79" s="93"/>
      <c r="B79" s="270">
        <v>49</v>
      </c>
      <c r="C79" s="271"/>
      <c r="D79" s="274"/>
      <c r="E79" s="275"/>
      <c r="F79" s="298" t="str">
        <f>契約単価算定表!D53</f>
        <v>本管土工（3.0ｍ～4.0ｍ）</v>
      </c>
      <c r="G79" s="299"/>
      <c r="H79" s="274"/>
      <c r="I79" s="275"/>
      <c r="J79" s="109" t="str">
        <f>契約単価算定表!F53</f>
        <v>箇所</v>
      </c>
      <c r="K79" s="203">
        <f>契約単価算定表!H53</f>
        <v>0</v>
      </c>
      <c r="L79" s="204"/>
      <c r="M79" s="201">
        <f t="shared" si="1"/>
        <v>0</v>
      </c>
      <c r="N79" s="93"/>
    </row>
    <row r="80" spans="1:14" ht="19.5" x14ac:dyDescent="0.4">
      <c r="A80" s="93"/>
      <c r="B80" s="270">
        <v>50</v>
      </c>
      <c r="C80" s="271"/>
      <c r="D80" s="274" t="str">
        <f>契約単価算定表!C54</f>
        <v>管渠布設工</v>
      </c>
      <c r="E80" s="275"/>
      <c r="F80" s="298" t="str">
        <f>契約単価算定表!D54</f>
        <v>本管布設工φ150（～1.0ｍ）</v>
      </c>
      <c r="G80" s="299"/>
      <c r="H80" s="274"/>
      <c r="I80" s="275"/>
      <c r="J80" s="109" t="str">
        <f>契約単価算定表!F54</f>
        <v>箇所</v>
      </c>
      <c r="K80" s="203">
        <f>契約単価算定表!H54</f>
        <v>0</v>
      </c>
      <c r="L80" s="204"/>
      <c r="M80" s="201">
        <f t="shared" si="1"/>
        <v>0</v>
      </c>
      <c r="N80" s="93"/>
    </row>
    <row r="81" spans="1:14" ht="19.5" x14ac:dyDescent="0.4">
      <c r="A81" s="93"/>
      <c r="B81" s="270">
        <v>51</v>
      </c>
      <c r="C81" s="271"/>
      <c r="D81" s="274"/>
      <c r="E81" s="275"/>
      <c r="F81" s="298" t="str">
        <f>契約単価算定表!D55</f>
        <v>本管布設工φ150（1.0m～2.0ｍ）</v>
      </c>
      <c r="G81" s="299"/>
      <c r="H81" s="274"/>
      <c r="I81" s="275"/>
      <c r="J81" s="109" t="str">
        <f>契約単価算定表!F55</f>
        <v>箇所</v>
      </c>
      <c r="K81" s="203">
        <f>契約単価算定表!H55</f>
        <v>0</v>
      </c>
      <c r="L81" s="204"/>
      <c r="M81" s="201">
        <f t="shared" si="1"/>
        <v>0</v>
      </c>
      <c r="N81" s="93"/>
    </row>
    <row r="82" spans="1:14" ht="19.5" x14ac:dyDescent="0.4">
      <c r="A82" s="93"/>
      <c r="B82" s="270">
        <v>52</v>
      </c>
      <c r="C82" s="271"/>
      <c r="D82" s="274"/>
      <c r="E82" s="275"/>
      <c r="F82" s="298" t="str">
        <f>契約単価算定表!D56</f>
        <v>本管布設工φ150（2.0m～3.0ｍ）</v>
      </c>
      <c r="G82" s="299"/>
      <c r="H82" s="274"/>
      <c r="I82" s="275"/>
      <c r="J82" s="109" t="str">
        <f>契約単価算定表!F56</f>
        <v>箇所</v>
      </c>
      <c r="K82" s="203">
        <f>契約単価算定表!H56</f>
        <v>0</v>
      </c>
      <c r="L82" s="204"/>
      <c r="M82" s="201">
        <f t="shared" si="1"/>
        <v>0</v>
      </c>
      <c r="N82" s="93"/>
    </row>
    <row r="83" spans="1:14" ht="19.5" x14ac:dyDescent="0.4">
      <c r="A83" s="93"/>
      <c r="B83" s="270">
        <v>53</v>
      </c>
      <c r="C83" s="271"/>
      <c r="D83" s="274" t="str">
        <f>契約単価算定表!C57</f>
        <v>小型マンホール設置工</v>
      </c>
      <c r="E83" s="275"/>
      <c r="F83" s="298" t="str">
        <f>契約単価算定表!D57</f>
        <v>小型人孔設置工 T-8 深さ2ｍ以下</v>
      </c>
      <c r="G83" s="299"/>
      <c r="H83" s="274"/>
      <c r="I83" s="275"/>
      <c r="J83" s="109" t="str">
        <f>契約単価算定表!F57</f>
        <v>箇所</v>
      </c>
      <c r="K83" s="203">
        <f>契約単価算定表!H57</f>
        <v>0</v>
      </c>
      <c r="L83" s="204"/>
      <c r="M83" s="201">
        <f t="shared" si="1"/>
        <v>0</v>
      </c>
      <c r="N83" s="93"/>
    </row>
    <row r="84" spans="1:14" ht="19.5" x14ac:dyDescent="0.4">
      <c r="A84" s="93"/>
      <c r="B84" s="270">
        <v>54</v>
      </c>
      <c r="C84" s="271"/>
      <c r="D84" s="274"/>
      <c r="E84" s="275"/>
      <c r="F84" s="298" t="str">
        <f>契約単価算定表!D58</f>
        <v>小型人孔設置工 T-14 深さ2ｍ以下</v>
      </c>
      <c r="G84" s="299"/>
      <c r="H84" s="274"/>
      <c r="I84" s="275"/>
      <c r="J84" s="109" t="str">
        <f>契約単価算定表!F58</f>
        <v>箇所</v>
      </c>
      <c r="K84" s="203">
        <f>契約単価算定表!H58</f>
        <v>0</v>
      </c>
      <c r="L84" s="204"/>
      <c r="M84" s="201">
        <f t="shared" si="1"/>
        <v>0</v>
      </c>
      <c r="N84" s="93"/>
    </row>
    <row r="85" spans="1:14" ht="19.5" x14ac:dyDescent="0.4">
      <c r="A85" s="93"/>
      <c r="B85" s="270">
        <v>55</v>
      </c>
      <c r="C85" s="271"/>
      <c r="D85" s="274"/>
      <c r="E85" s="275"/>
      <c r="F85" s="298" t="str">
        <f>契約単価算定表!D59</f>
        <v>小型人孔設置工 T-25 深さ2ｍ以下</v>
      </c>
      <c r="G85" s="299"/>
      <c r="H85" s="274"/>
      <c r="I85" s="275"/>
      <c r="J85" s="109" t="str">
        <f>契約単価算定表!F59</f>
        <v>箇所</v>
      </c>
      <c r="K85" s="203">
        <f>契約単価算定表!H59</f>
        <v>0</v>
      </c>
      <c r="L85" s="204"/>
      <c r="M85" s="201">
        <f t="shared" si="1"/>
        <v>0</v>
      </c>
      <c r="N85" s="93"/>
    </row>
    <row r="86" spans="1:14" ht="19.5" x14ac:dyDescent="0.4">
      <c r="A86" s="93"/>
      <c r="B86" s="270">
        <v>56</v>
      </c>
      <c r="C86" s="271"/>
      <c r="D86" s="274"/>
      <c r="E86" s="275"/>
      <c r="F86" s="298" t="str">
        <f>契約単価算定表!D60</f>
        <v>小型人孔設置工 T-8 深さ3.5ｍ以下</v>
      </c>
      <c r="G86" s="299"/>
      <c r="H86" s="274"/>
      <c r="I86" s="275"/>
      <c r="J86" s="109" t="str">
        <f>契約単価算定表!F60</f>
        <v>箇所</v>
      </c>
      <c r="K86" s="203">
        <f>契約単価算定表!H60</f>
        <v>0</v>
      </c>
      <c r="L86" s="204"/>
      <c r="M86" s="201">
        <f t="shared" si="1"/>
        <v>0</v>
      </c>
      <c r="N86" s="93"/>
    </row>
    <row r="87" spans="1:14" ht="19.5" x14ac:dyDescent="0.4">
      <c r="A87" s="93"/>
      <c r="B87" s="270">
        <v>57</v>
      </c>
      <c r="C87" s="271"/>
      <c r="D87" s="274"/>
      <c r="E87" s="275"/>
      <c r="F87" s="298" t="str">
        <f>契約単価算定表!D61</f>
        <v>小型人孔設置工 T-14 深さ3.5ｍ以下</v>
      </c>
      <c r="G87" s="299"/>
      <c r="H87" s="274"/>
      <c r="I87" s="275"/>
      <c r="J87" s="109" t="str">
        <f>契約単価算定表!F61</f>
        <v>箇所</v>
      </c>
      <c r="K87" s="203">
        <f>契約単価算定表!H61</f>
        <v>0</v>
      </c>
      <c r="L87" s="204"/>
      <c r="M87" s="201">
        <f t="shared" si="1"/>
        <v>0</v>
      </c>
      <c r="N87" s="93"/>
    </row>
    <row r="88" spans="1:14" ht="19.5" x14ac:dyDescent="0.4">
      <c r="A88" s="93"/>
      <c r="B88" s="270">
        <v>58</v>
      </c>
      <c r="C88" s="271"/>
      <c r="D88" s="274"/>
      <c r="E88" s="275"/>
      <c r="F88" s="298" t="str">
        <f>契約単価算定表!D62</f>
        <v>小型人孔設置工 T-25 深さ3.5ｍ以下</v>
      </c>
      <c r="G88" s="299"/>
      <c r="H88" s="274"/>
      <c r="I88" s="275"/>
      <c r="J88" s="109" t="str">
        <f>契約単価算定表!F62</f>
        <v>箇所</v>
      </c>
      <c r="K88" s="203">
        <f>契約単価算定表!H62</f>
        <v>0</v>
      </c>
      <c r="L88" s="204"/>
      <c r="M88" s="201">
        <f t="shared" si="1"/>
        <v>0</v>
      </c>
      <c r="N88" s="93"/>
    </row>
    <row r="89" spans="1:14" ht="19.5" x14ac:dyDescent="0.4">
      <c r="A89" s="93"/>
      <c r="B89" s="270">
        <v>59</v>
      </c>
      <c r="C89" s="271"/>
      <c r="D89" s="274" t="str">
        <f>契約単価算定表!C63</f>
        <v>内副管設置工</v>
      </c>
      <c r="E89" s="275"/>
      <c r="F89" s="298" t="str">
        <f>契約単価算定表!D63</f>
        <v>副管工φ150　落差1.0m未満</v>
      </c>
      <c r="G89" s="299"/>
      <c r="H89" s="274"/>
      <c r="I89" s="275"/>
      <c r="J89" s="109" t="str">
        <f>契約単価算定表!F63</f>
        <v>箇所</v>
      </c>
      <c r="K89" s="203">
        <f>契約単価算定表!H63</f>
        <v>0</v>
      </c>
      <c r="L89" s="204"/>
      <c r="M89" s="201">
        <f t="shared" si="1"/>
        <v>0</v>
      </c>
      <c r="N89" s="93"/>
    </row>
    <row r="90" spans="1:14" ht="19.5" x14ac:dyDescent="0.4">
      <c r="A90" s="93"/>
      <c r="B90" s="270">
        <v>60</v>
      </c>
      <c r="C90" s="271"/>
      <c r="D90" s="274"/>
      <c r="E90" s="275"/>
      <c r="F90" s="298" t="str">
        <f>契約単価算定表!D64</f>
        <v>副管工φ150　落差1.5m未満</v>
      </c>
      <c r="G90" s="299"/>
      <c r="H90" s="274"/>
      <c r="I90" s="275"/>
      <c r="J90" s="109" t="str">
        <f>契約単価算定表!F64</f>
        <v>箇所</v>
      </c>
      <c r="K90" s="203">
        <f>契約単価算定表!H64</f>
        <v>0</v>
      </c>
      <c r="L90" s="204"/>
      <c r="M90" s="201">
        <f t="shared" si="1"/>
        <v>0</v>
      </c>
      <c r="N90" s="93"/>
    </row>
    <row r="91" spans="1:14" ht="19.5" x14ac:dyDescent="0.4">
      <c r="A91" s="93"/>
      <c r="B91" s="270">
        <v>61</v>
      </c>
      <c r="C91" s="271"/>
      <c r="D91" s="274"/>
      <c r="E91" s="275"/>
      <c r="F91" s="298" t="str">
        <f>契約単価算定表!D65</f>
        <v>副管工φ150　落差2.0m未満</v>
      </c>
      <c r="G91" s="299"/>
      <c r="H91" s="274"/>
      <c r="I91" s="275"/>
      <c r="J91" s="109" t="str">
        <f>契約単価算定表!F65</f>
        <v>箇所</v>
      </c>
      <c r="K91" s="203">
        <f>契約単価算定表!H65</f>
        <v>0</v>
      </c>
      <c r="L91" s="204"/>
      <c r="M91" s="201">
        <f t="shared" si="1"/>
        <v>0</v>
      </c>
      <c r="N91" s="93"/>
    </row>
    <row r="92" spans="1:14" ht="19.5" x14ac:dyDescent="0.4">
      <c r="A92" s="93"/>
      <c r="B92" s="270">
        <v>62</v>
      </c>
      <c r="C92" s="271"/>
      <c r="D92" s="274"/>
      <c r="E92" s="275"/>
      <c r="F92" s="298" t="str">
        <f>契約単価算定表!D66</f>
        <v>副管工φ150　落差2.5m未満</v>
      </c>
      <c r="G92" s="299"/>
      <c r="H92" s="274"/>
      <c r="I92" s="275"/>
      <c r="J92" s="109" t="str">
        <f>契約単価算定表!F66</f>
        <v>箇所</v>
      </c>
      <c r="K92" s="203">
        <f>契約単価算定表!H66</f>
        <v>0</v>
      </c>
      <c r="L92" s="204"/>
      <c r="M92" s="201">
        <f t="shared" si="1"/>
        <v>0</v>
      </c>
      <c r="N92" s="93"/>
    </row>
    <row r="93" spans="1:14" ht="19.5" x14ac:dyDescent="0.4">
      <c r="A93" s="93"/>
      <c r="B93" s="270">
        <v>63</v>
      </c>
      <c r="C93" s="271"/>
      <c r="D93" s="274"/>
      <c r="E93" s="275"/>
      <c r="F93" s="298" t="str">
        <f>契約単価算定表!D67</f>
        <v>副管工φ150　落差3.0m未満</v>
      </c>
      <c r="G93" s="299"/>
      <c r="H93" s="274"/>
      <c r="I93" s="275"/>
      <c r="J93" s="109" t="str">
        <f>契約単価算定表!F67</f>
        <v>箇所</v>
      </c>
      <c r="K93" s="203">
        <f>契約単価算定表!H67</f>
        <v>0</v>
      </c>
      <c r="L93" s="204"/>
      <c r="M93" s="201">
        <f t="shared" si="1"/>
        <v>0</v>
      </c>
      <c r="N93" s="93"/>
    </row>
    <row r="94" spans="1:14" ht="19.5" x14ac:dyDescent="0.4">
      <c r="A94" s="93"/>
      <c r="B94" s="270">
        <v>64</v>
      </c>
      <c r="C94" s="271"/>
      <c r="D94" s="274" t="str">
        <f>契約単価算定表!C68</f>
        <v>既設インバート工</v>
      </c>
      <c r="E94" s="275"/>
      <c r="F94" s="298" t="str">
        <f>契約単価算定表!D68</f>
        <v>既設インバート工　0号マンホール</v>
      </c>
      <c r="G94" s="299"/>
      <c r="H94" s="274" t="str">
        <f>契約単価算定表!E68</f>
        <v>撤去、処分費含む</v>
      </c>
      <c r="I94" s="275"/>
      <c r="J94" s="109" t="str">
        <f>契約単価算定表!F68</f>
        <v>箇所</v>
      </c>
      <c r="K94" s="203">
        <f>契約単価算定表!H68</f>
        <v>0</v>
      </c>
      <c r="L94" s="204"/>
      <c r="M94" s="201">
        <f t="shared" si="1"/>
        <v>0</v>
      </c>
      <c r="N94" s="93"/>
    </row>
    <row r="95" spans="1:14" ht="19.5" x14ac:dyDescent="0.4">
      <c r="A95" s="93"/>
      <c r="B95" s="270">
        <v>65</v>
      </c>
      <c r="C95" s="271"/>
      <c r="D95" s="274"/>
      <c r="E95" s="275"/>
      <c r="F95" s="298" t="str">
        <f>契約単価算定表!D69</f>
        <v>既設インバート工　1号マンホール</v>
      </c>
      <c r="G95" s="299"/>
      <c r="H95" s="274" t="str">
        <f>契約単価算定表!E69</f>
        <v>撤去、処分費含む</v>
      </c>
      <c r="I95" s="275"/>
      <c r="J95" s="109" t="str">
        <f>契約単価算定表!F69</f>
        <v>箇所</v>
      </c>
      <c r="K95" s="203">
        <f>契約単価算定表!H69</f>
        <v>0</v>
      </c>
      <c r="L95" s="204"/>
      <c r="M95" s="201">
        <f t="shared" si="1"/>
        <v>0</v>
      </c>
      <c r="N95" s="93"/>
    </row>
    <row r="96" spans="1:14" ht="19.5" x14ac:dyDescent="0.4">
      <c r="A96" s="93"/>
      <c r="B96" s="270">
        <v>66</v>
      </c>
      <c r="C96" s="271"/>
      <c r="D96" s="274"/>
      <c r="E96" s="275"/>
      <c r="F96" s="298" t="str">
        <f>契約単価算定表!D70</f>
        <v>既設インバート工　2号マンホール</v>
      </c>
      <c r="G96" s="299"/>
      <c r="H96" s="274" t="str">
        <f>契約単価算定表!E70</f>
        <v>撤去、処分費含む</v>
      </c>
      <c r="I96" s="275"/>
      <c r="J96" s="109" t="str">
        <f>契約単価算定表!F70</f>
        <v>箇所</v>
      </c>
      <c r="K96" s="203">
        <f>契約単価算定表!H70</f>
        <v>0</v>
      </c>
      <c r="L96" s="204"/>
      <c r="M96" s="201">
        <f t="shared" si="1"/>
        <v>0</v>
      </c>
      <c r="N96" s="93"/>
    </row>
    <row r="97" spans="1:14" ht="19.5" x14ac:dyDescent="0.4">
      <c r="A97" s="93"/>
      <c r="B97" s="270">
        <v>67</v>
      </c>
      <c r="C97" s="271"/>
      <c r="D97" s="274" t="str">
        <f>契約単価算定表!C71</f>
        <v>既設人孔削孔工</v>
      </c>
      <c r="E97" s="275"/>
      <c r="F97" s="298" t="str">
        <f>契約単価算定表!D71</f>
        <v>既設人孔削孔工　φ100～φ150　
0号1号マンホール</v>
      </c>
      <c r="G97" s="299"/>
      <c r="H97" s="274"/>
      <c r="I97" s="275"/>
      <c r="J97" s="109" t="str">
        <f>契約単価算定表!F71</f>
        <v>箇所</v>
      </c>
      <c r="K97" s="203">
        <f>契約単価算定表!H71</f>
        <v>0</v>
      </c>
      <c r="L97" s="204"/>
      <c r="M97" s="201">
        <f t="shared" si="1"/>
        <v>0</v>
      </c>
      <c r="N97" s="93"/>
    </row>
    <row r="98" spans="1:14" ht="19.5" x14ac:dyDescent="0.4">
      <c r="A98" s="93"/>
      <c r="B98" s="270">
        <v>68</v>
      </c>
      <c r="C98" s="271"/>
      <c r="D98" s="274"/>
      <c r="E98" s="275"/>
      <c r="F98" s="298" t="str">
        <f>契約単価算定表!D72</f>
        <v>既設人孔削孔工　φ100～φ150　
2号マンホール</v>
      </c>
      <c r="G98" s="299"/>
      <c r="H98" s="274"/>
      <c r="I98" s="275"/>
      <c r="J98" s="109" t="str">
        <f>契約単価算定表!F72</f>
        <v>箇所</v>
      </c>
      <c r="K98" s="203">
        <f>契約単価算定表!H72</f>
        <v>0</v>
      </c>
      <c r="L98" s="204"/>
      <c r="M98" s="201">
        <f t="shared" si="1"/>
        <v>0</v>
      </c>
      <c r="N98" s="93"/>
    </row>
    <row r="99" spans="1:14" ht="19.5" x14ac:dyDescent="0.4">
      <c r="A99" s="93"/>
      <c r="B99" s="270">
        <v>69</v>
      </c>
      <c r="C99" s="271"/>
      <c r="D99" s="274" t="str">
        <f>契約単価算定表!C73</f>
        <v>可とう継手</v>
      </c>
      <c r="E99" s="275"/>
      <c r="F99" s="298" t="str">
        <f>契約単価算定表!D73</f>
        <v>可とう継手設置工　拡張型</v>
      </c>
      <c r="G99" s="299"/>
      <c r="H99" s="274"/>
      <c r="I99" s="275"/>
      <c r="J99" s="109" t="str">
        <f>契約単価算定表!F73</f>
        <v>箇所</v>
      </c>
      <c r="K99" s="203">
        <f>契約単価算定表!H73</f>
        <v>0</v>
      </c>
      <c r="L99" s="204"/>
      <c r="M99" s="201">
        <f t="shared" si="1"/>
        <v>0</v>
      </c>
      <c r="N99" s="93"/>
    </row>
    <row r="100" spans="1:14" ht="19.5" x14ac:dyDescent="0.4">
      <c r="A100" s="93"/>
      <c r="B100" s="270">
        <v>70</v>
      </c>
      <c r="C100" s="271"/>
      <c r="D100" s="274"/>
      <c r="E100" s="275"/>
      <c r="F100" s="298" t="str">
        <f>契約単価算定表!D74</f>
        <v>可とう継手設置工　貼付型</v>
      </c>
      <c r="G100" s="299"/>
      <c r="H100" s="274"/>
      <c r="I100" s="275"/>
      <c r="J100" s="109" t="str">
        <f>契約単価算定表!F74</f>
        <v>箇所</v>
      </c>
      <c r="K100" s="203">
        <f>契約単価算定表!H74</f>
        <v>0</v>
      </c>
      <c r="L100" s="204"/>
      <c r="M100" s="201">
        <f t="shared" si="1"/>
        <v>0</v>
      </c>
      <c r="N100" s="93"/>
    </row>
    <row r="101" spans="1:14" ht="19.5" x14ac:dyDescent="0.4">
      <c r="A101" s="93"/>
      <c r="B101" s="270">
        <v>71</v>
      </c>
      <c r="C101" s="271"/>
      <c r="D101" s="274" t="str">
        <f>契約単価算定表!C75</f>
        <v>埋設表示シート</v>
      </c>
      <c r="E101" s="275"/>
      <c r="F101" s="298" t="str">
        <f>契約単価算定表!D75</f>
        <v>埋設管標示シート
ダブル　150mm×50ｍ</v>
      </c>
      <c r="G101" s="299"/>
      <c r="H101" s="274"/>
      <c r="I101" s="275"/>
      <c r="J101" s="109" t="str">
        <f>契約単価算定表!F75</f>
        <v>巻</v>
      </c>
      <c r="K101" s="203">
        <f>契約単価算定表!H75</f>
        <v>0</v>
      </c>
      <c r="L101" s="204"/>
      <c r="M101" s="201">
        <f t="shared" si="1"/>
        <v>0</v>
      </c>
      <c r="N101" s="93"/>
    </row>
    <row r="102" spans="1:14" ht="19.5" x14ac:dyDescent="0.4">
      <c r="A102" s="93"/>
      <c r="B102" s="270">
        <v>72</v>
      </c>
      <c r="C102" s="271"/>
      <c r="D102" s="274" t="str">
        <f>契約単価算定表!C76</f>
        <v>軽量鋼矢板土留</v>
      </c>
      <c r="E102" s="275"/>
      <c r="F102" s="298" t="str">
        <f>契約単価算定表!D76</f>
        <v>掘削深さ(1.8m以下)
矢板長　2.5m　土留支保工　１段</v>
      </c>
      <c r="G102" s="299"/>
      <c r="H102" s="274" t="str">
        <f>契約単価算定表!E76</f>
        <v>賃料、整備費、仮設材運搬費含む</v>
      </c>
      <c r="I102" s="275"/>
      <c r="J102" s="109" t="str">
        <f>契約単価算定表!F76</f>
        <v>m</v>
      </c>
      <c r="K102" s="203">
        <f>契約単価算定表!H76</f>
        <v>0</v>
      </c>
      <c r="L102" s="204"/>
      <c r="M102" s="201">
        <f t="shared" si="1"/>
        <v>0</v>
      </c>
      <c r="N102" s="93"/>
    </row>
    <row r="103" spans="1:14" ht="19.5" x14ac:dyDescent="0.4">
      <c r="A103" s="93"/>
      <c r="B103" s="270">
        <v>73</v>
      </c>
      <c r="C103" s="271"/>
      <c r="D103" s="274"/>
      <c r="E103" s="275"/>
      <c r="F103" s="298" t="str">
        <f>契約単価算定表!D77</f>
        <v>掘削深さ(2.0m以下)
矢板長　2.5m　土留支保工　１段</v>
      </c>
      <c r="G103" s="299"/>
      <c r="H103" s="274" t="str">
        <f>契約単価算定表!E77</f>
        <v>賃料、整備費、仮設材運搬費含む</v>
      </c>
      <c r="I103" s="275"/>
      <c r="J103" s="109" t="str">
        <f>契約単価算定表!F77</f>
        <v>m</v>
      </c>
      <c r="K103" s="203">
        <f>契約単価算定表!H77</f>
        <v>0</v>
      </c>
      <c r="L103" s="204"/>
      <c r="M103" s="201">
        <f t="shared" si="1"/>
        <v>0</v>
      </c>
      <c r="N103" s="93"/>
    </row>
    <row r="104" spans="1:14" ht="19.5" x14ac:dyDescent="0.4">
      <c r="A104" s="93"/>
      <c r="B104" s="270">
        <v>74</v>
      </c>
      <c r="C104" s="271"/>
      <c r="D104" s="274"/>
      <c r="E104" s="275"/>
      <c r="F104" s="298" t="str">
        <f>契約単価算定表!D78</f>
        <v>掘削深さ(2.3m以下)
矢板長　3.0m　土留支保工　2段</v>
      </c>
      <c r="G104" s="299"/>
      <c r="H104" s="274" t="str">
        <f>契約単価算定表!E78</f>
        <v>賃料、整備費、仮設材運搬費含む</v>
      </c>
      <c r="I104" s="275"/>
      <c r="J104" s="109" t="str">
        <f>契約単価算定表!F78</f>
        <v>m</v>
      </c>
      <c r="K104" s="203">
        <f>契約単価算定表!H78</f>
        <v>0</v>
      </c>
      <c r="L104" s="204"/>
      <c r="M104" s="201">
        <f t="shared" si="1"/>
        <v>0</v>
      </c>
      <c r="N104" s="93"/>
    </row>
    <row r="105" spans="1:14" ht="19.5" x14ac:dyDescent="0.4">
      <c r="A105" s="93"/>
      <c r="B105" s="270">
        <v>75</v>
      </c>
      <c r="C105" s="271"/>
      <c r="D105" s="274"/>
      <c r="E105" s="275"/>
      <c r="F105" s="298" t="str">
        <f>契約単価算定表!D79</f>
        <v>掘削深さ(2.8m以下)
矢板長　3.5m　土留支保工　2段</v>
      </c>
      <c r="G105" s="299"/>
      <c r="H105" s="274" t="str">
        <f>契約単価算定表!E79</f>
        <v>賃料、整備費、仮設材運搬費含む</v>
      </c>
      <c r="I105" s="275"/>
      <c r="J105" s="109" t="str">
        <f>契約単価算定表!F79</f>
        <v>m</v>
      </c>
      <c r="K105" s="203">
        <f>契約単価算定表!H79</f>
        <v>0</v>
      </c>
      <c r="L105" s="204"/>
      <c r="M105" s="201">
        <f t="shared" si="1"/>
        <v>0</v>
      </c>
      <c r="N105" s="93"/>
    </row>
    <row r="106" spans="1:14" ht="19.5" x14ac:dyDescent="0.4">
      <c r="A106" s="93"/>
      <c r="B106" s="270">
        <v>76</v>
      </c>
      <c r="C106" s="271"/>
      <c r="D106" s="274"/>
      <c r="E106" s="275"/>
      <c r="F106" s="298" t="str">
        <f>契約単価算定表!D80</f>
        <v>掘削深さ(3.3m以下)
矢板長　4.0m　土留支保工　2段</v>
      </c>
      <c r="G106" s="299"/>
      <c r="H106" s="274" t="str">
        <f>契約単価算定表!E80</f>
        <v>賃料、整備費、仮設材運搬費含む</v>
      </c>
      <c r="I106" s="275"/>
      <c r="J106" s="109" t="str">
        <f>契約単価算定表!F80</f>
        <v>m</v>
      </c>
      <c r="K106" s="203">
        <f>契約単価算定表!H80</f>
        <v>0</v>
      </c>
      <c r="L106" s="204"/>
      <c r="M106" s="201">
        <f t="shared" si="1"/>
        <v>0</v>
      </c>
      <c r="N106" s="93"/>
    </row>
    <row r="107" spans="1:14" ht="19.5" x14ac:dyDescent="0.4">
      <c r="A107" s="93"/>
      <c r="B107" s="270">
        <v>77</v>
      </c>
      <c r="C107" s="271"/>
      <c r="D107" s="274"/>
      <c r="E107" s="275"/>
      <c r="F107" s="298" t="str">
        <f>契約単価算定表!D81</f>
        <v>掘削深さ(3.5m以下)
矢板長　4.5m　土留支保工　2段</v>
      </c>
      <c r="G107" s="299"/>
      <c r="H107" s="274" t="str">
        <f>契約単価算定表!E81</f>
        <v>賃料、整備費、仮設材運搬費含む</v>
      </c>
      <c r="I107" s="275"/>
      <c r="J107" s="109" t="str">
        <f>契約単価算定表!F81</f>
        <v>m</v>
      </c>
      <c r="K107" s="203">
        <f>契約単価算定表!H81</f>
        <v>0</v>
      </c>
      <c r="L107" s="204"/>
      <c r="M107" s="201">
        <f t="shared" si="1"/>
        <v>0</v>
      </c>
      <c r="N107" s="93"/>
    </row>
    <row r="108" spans="1:14" ht="20.25" thickBot="1" x14ac:dyDescent="0.45">
      <c r="A108" s="93"/>
      <c r="B108" s="270">
        <v>78</v>
      </c>
      <c r="C108" s="271"/>
      <c r="D108" s="274"/>
      <c r="E108" s="275"/>
      <c r="F108" s="298" t="str">
        <f>契約単価算定表!D82</f>
        <v>掘削深さ(3.8m以下)
矢板長　4.5m　土留支保工　3段</v>
      </c>
      <c r="G108" s="299"/>
      <c r="H108" s="274" t="str">
        <f>契約単価算定表!E82</f>
        <v>賃料、整備費、仮設材運搬費含む</v>
      </c>
      <c r="I108" s="275"/>
      <c r="J108" s="109" t="str">
        <f>契約単価算定表!F82</f>
        <v>m</v>
      </c>
      <c r="K108" s="203">
        <f>契約単価算定表!H82</f>
        <v>0</v>
      </c>
      <c r="L108" s="205"/>
      <c r="M108" s="201">
        <f t="shared" si="1"/>
        <v>0</v>
      </c>
      <c r="N108" s="93"/>
    </row>
    <row r="109" spans="1:14" ht="19.5" x14ac:dyDescent="0.4">
      <c r="A109" s="93"/>
      <c r="B109" s="110"/>
      <c r="C109" s="110"/>
      <c r="D109" s="111"/>
      <c r="E109" s="111"/>
      <c r="F109" s="110"/>
      <c r="G109" s="110"/>
      <c r="H109" s="110"/>
      <c r="I109" s="110"/>
      <c r="J109" s="112"/>
      <c r="K109" s="112"/>
      <c r="L109" s="112"/>
      <c r="M109" s="113"/>
      <c r="N109" s="93"/>
    </row>
    <row r="110" spans="1:14" x14ac:dyDescent="0.4">
      <c r="M110" s="114"/>
    </row>
    <row r="111" spans="1:14" x14ac:dyDescent="0.4">
      <c r="M111" s="114"/>
    </row>
    <row r="112" spans="1:14" ht="20.25" thickBot="1" x14ac:dyDescent="0.45">
      <c r="D112" s="93" t="s">
        <v>295</v>
      </c>
      <c r="M112" s="114"/>
    </row>
    <row r="113" spans="1:13" ht="19.5" x14ac:dyDescent="0.4">
      <c r="A113" s="93"/>
      <c r="B113" s="294" t="s">
        <v>15</v>
      </c>
      <c r="C113" s="295"/>
      <c r="D113" s="295" t="s">
        <v>16</v>
      </c>
      <c r="E113" s="295"/>
      <c r="F113" s="296" t="s">
        <v>291</v>
      </c>
      <c r="G113" s="297"/>
      <c r="H113" s="296" t="s">
        <v>292</v>
      </c>
      <c r="I113" s="297"/>
      <c r="J113" s="104" t="s">
        <v>17</v>
      </c>
      <c r="K113" s="216" t="s">
        <v>18</v>
      </c>
      <c r="L113" s="104" t="s">
        <v>298</v>
      </c>
      <c r="M113" s="108" t="s">
        <v>20</v>
      </c>
    </row>
    <row r="114" spans="1:13" ht="19.5" x14ac:dyDescent="0.4">
      <c r="A114" s="93"/>
      <c r="B114" s="270">
        <v>79</v>
      </c>
      <c r="C114" s="271"/>
      <c r="D114" s="272" t="str">
        <f>契約単価算定表!C83</f>
        <v>たて込み簡易土留</v>
      </c>
      <c r="E114" s="273"/>
      <c r="F114" s="274" t="str">
        <f>契約単価算定表!D83</f>
        <v>掘削深　1.5ｍ以下</v>
      </c>
      <c r="G114" s="275"/>
      <c r="H114" s="274" t="str">
        <f>契約単価算定表!E83</f>
        <v>賃料、整備費、仮設材運搬費含む</v>
      </c>
      <c r="I114" s="275"/>
      <c r="J114" s="208" t="str">
        <f>契約単価算定表!F83</f>
        <v>m</v>
      </c>
      <c r="K114" s="203">
        <f>契約単価算定表!H83</f>
        <v>0</v>
      </c>
      <c r="L114" s="211"/>
      <c r="M114" s="212"/>
    </row>
    <row r="115" spans="1:13" ht="19.5" x14ac:dyDescent="0.4">
      <c r="A115" s="93"/>
      <c r="B115" s="270">
        <v>80</v>
      </c>
      <c r="C115" s="271"/>
      <c r="D115" s="272"/>
      <c r="E115" s="273"/>
      <c r="F115" s="274" t="str">
        <f>契約単価算定表!D84</f>
        <v>掘削深　2.0ｍ以下</v>
      </c>
      <c r="G115" s="275"/>
      <c r="H115" s="274" t="str">
        <f>契約単価算定表!E84</f>
        <v>賃料、整備費、仮設材運搬費含む</v>
      </c>
      <c r="I115" s="275"/>
      <c r="J115" s="208" t="str">
        <f>契約単価算定表!F84</f>
        <v>m</v>
      </c>
      <c r="K115" s="203">
        <f>契約単価算定表!H84</f>
        <v>0</v>
      </c>
      <c r="L115" s="211"/>
      <c r="M115" s="212"/>
    </row>
    <row r="116" spans="1:13" ht="19.5" x14ac:dyDescent="0.4">
      <c r="A116" s="93"/>
      <c r="B116" s="270">
        <v>81</v>
      </c>
      <c r="C116" s="271"/>
      <c r="D116" s="272"/>
      <c r="E116" s="273"/>
      <c r="F116" s="274" t="str">
        <f>契約単価算定表!D85</f>
        <v>掘削深　2.5ｍ以下</v>
      </c>
      <c r="G116" s="275"/>
      <c r="H116" s="274" t="str">
        <f>契約単価算定表!E85</f>
        <v>賃料、整備費、仮設材運搬費含む</v>
      </c>
      <c r="I116" s="275"/>
      <c r="J116" s="208" t="str">
        <f>契約単価算定表!F85</f>
        <v>m</v>
      </c>
      <c r="K116" s="203">
        <f>契約単価算定表!H85</f>
        <v>0</v>
      </c>
      <c r="L116" s="211"/>
      <c r="M116" s="212"/>
    </row>
    <row r="117" spans="1:13" ht="19.5" x14ac:dyDescent="0.4">
      <c r="A117" s="93"/>
      <c r="B117" s="270">
        <v>82</v>
      </c>
      <c r="C117" s="271"/>
      <c r="D117" s="272"/>
      <c r="E117" s="273"/>
      <c r="F117" s="274" t="str">
        <f>契約単価算定表!D86</f>
        <v>掘削深　3.0ｍ以下</v>
      </c>
      <c r="G117" s="275"/>
      <c r="H117" s="274" t="str">
        <f>契約単価算定表!E86</f>
        <v>賃料、整備費、仮設材運搬費含む</v>
      </c>
      <c r="I117" s="275"/>
      <c r="J117" s="208" t="str">
        <f>契約単価算定表!F86</f>
        <v>m</v>
      </c>
      <c r="K117" s="203">
        <f>契約単価算定表!H86</f>
        <v>0</v>
      </c>
      <c r="L117" s="211"/>
      <c r="M117" s="212"/>
    </row>
    <row r="118" spans="1:13" ht="19.5" x14ac:dyDescent="0.4">
      <c r="A118" s="93"/>
      <c r="B118" s="270">
        <v>83</v>
      </c>
      <c r="C118" s="271"/>
      <c r="D118" s="272"/>
      <c r="E118" s="273"/>
      <c r="F118" s="274" t="str">
        <f>契約単価算定表!D87</f>
        <v>掘削深　3.5ｍ以下</v>
      </c>
      <c r="G118" s="275"/>
      <c r="H118" s="274" t="str">
        <f>契約単価算定表!E87</f>
        <v>賃料、整備費、仮設材運搬費含む</v>
      </c>
      <c r="I118" s="275"/>
      <c r="J118" s="208" t="str">
        <f>契約単価算定表!F87</f>
        <v>m</v>
      </c>
      <c r="K118" s="203">
        <f>契約単価算定表!H87</f>
        <v>0</v>
      </c>
      <c r="L118" s="211"/>
      <c r="M118" s="212"/>
    </row>
    <row r="119" spans="1:13" ht="19.5" x14ac:dyDescent="0.4">
      <c r="A119" s="93"/>
      <c r="B119" s="270">
        <v>84</v>
      </c>
      <c r="C119" s="271"/>
      <c r="D119" s="272" t="str">
        <f>契約単価算定表!C88</f>
        <v>水替工</v>
      </c>
      <c r="E119" s="273"/>
      <c r="F119" s="274" t="str">
        <f>契約単価算定表!D88</f>
        <v>据付・撤去工</v>
      </c>
      <c r="G119" s="275"/>
      <c r="H119" s="274" t="str">
        <f>契約単価算定表!E88</f>
        <v>２インチ　作業時排水　発動発電機　ポンプ2台</v>
      </c>
      <c r="I119" s="275"/>
      <c r="J119" s="106" t="str">
        <f>契約単価算定表!F88</f>
        <v>日</v>
      </c>
      <c r="K119" s="203">
        <f>契約単価算定表!H88</f>
        <v>0</v>
      </c>
      <c r="L119" s="200"/>
      <c r="M119" s="201">
        <f t="shared" ref="M119:M167" si="2">SUM(K119*L119)</f>
        <v>0</v>
      </c>
    </row>
    <row r="120" spans="1:13" ht="19.5" x14ac:dyDescent="0.4">
      <c r="A120" s="93"/>
      <c r="B120" s="270">
        <v>85</v>
      </c>
      <c r="C120" s="271"/>
      <c r="D120" s="272" t="str">
        <f>契約単価算定表!C89</f>
        <v>構造物とりこわし</v>
      </c>
      <c r="E120" s="273"/>
      <c r="F120" s="274" t="str">
        <f>契約単価算定表!D89</f>
        <v>構造物とりこわし
無筋構造物 人力施工　</v>
      </c>
      <c r="G120" s="275"/>
      <c r="H120" s="274" t="str">
        <f>契約単価算定表!E89</f>
        <v>運搬・処分費含む</v>
      </c>
      <c r="I120" s="275"/>
      <c r="J120" s="106" t="str">
        <f>契約単価算定表!F89</f>
        <v>㎥</v>
      </c>
      <c r="K120" s="203">
        <f>契約単価算定表!H89</f>
        <v>0</v>
      </c>
      <c r="L120" s="200"/>
      <c r="M120" s="201">
        <f t="shared" si="2"/>
        <v>0</v>
      </c>
    </row>
    <row r="121" spans="1:13" ht="19.5" x14ac:dyDescent="0.4">
      <c r="A121" s="93"/>
      <c r="B121" s="270">
        <v>86</v>
      </c>
      <c r="C121" s="271"/>
      <c r="D121" s="272"/>
      <c r="E121" s="273"/>
      <c r="F121" s="274" t="str">
        <f>契約単価算定表!D90</f>
        <v>構造物とりこわし
鉄筋構造物 人力施工　</v>
      </c>
      <c r="G121" s="275"/>
      <c r="H121" s="274" t="str">
        <f>契約単価算定表!E90</f>
        <v>運搬・処分費含む</v>
      </c>
      <c r="I121" s="275"/>
      <c r="J121" s="106" t="str">
        <f>契約単価算定表!F90</f>
        <v>㎥</v>
      </c>
      <c r="K121" s="203">
        <f>契約単価算定表!H90</f>
        <v>0</v>
      </c>
      <c r="L121" s="200"/>
      <c r="M121" s="201">
        <f t="shared" si="2"/>
        <v>0</v>
      </c>
    </row>
    <row r="122" spans="1:13" ht="19.5" x14ac:dyDescent="0.4">
      <c r="A122" s="93"/>
      <c r="B122" s="270">
        <v>87</v>
      </c>
      <c r="C122" s="271"/>
      <c r="D122" s="272"/>
      <c r="E122" s="273"/>
      <c r="F122" s="274" t="str">
        <f>契約単価算定表!D91</f>
        <v>構造物とりこわし
無筋構造物 機械施工　</v>
      </c>
      <c r="G122" s="275"/>
      <c r="H122" s="274" t="str">
        <f>契約単価算定表!E91</f>
        <v>運搬・処分費含む</v>
      </c>
      <c r="I122" s="275"/>
      <c r="J122" s="106" t="str">
        <f>契約単価算定表!F91</f>
        <v>㎥</v>
      </c>
      <c r="K122" s="203">
        <f>契約単価算定表!H91</f>
        <v>0</v>
      </c>
      <c r="L122" s="200"/>
      <c r="M122" s="201">
        <f t="shared" si="2"/>
        <v>0</v>
      </c>
    </row>
    <row r="123" spans="1:13" ht="19.5" x14ac:dyDescent="0.4">
      <c r="A123" s="93"/>
      <c r="B123" s="270">
        <v>88</v>
      </c>
      <c r="C123" s="271"/>
      <c r="D123" s="272"/>
      <c r="E123" s="273"/>
      <c r="F123" s="274" t="str">
        <f>契約単価算定表!D92</f>
        <v>構造物とりこわし
鉄筋構造物 機械施工　</v>
      </c>
      <c r="G123" s="275"/>
      <c r="H123" s="274" t="str">
        <f>契約単価算定表!E92</f>
        <v>運搬・処分費含む</v>
      </c>
      <c r="I123" s="275"/>
      <c r="J123" s="106" t="str">
        <f>契約単価算定表!F92</f>
        <v>㎥</v>
      </c>
      <c r="K123" s="203">
        <f>契約単価算定表!H92</f>
        <v>0</v>
      </c>
      <c r="L123" s="200"/>
      <c r="M123" s="201">
        <f t="shared" si="2"/>
        <v>0</v>
      </c>
    </row>
    <row r="124" spans="1:13" ht="19.5" x14ac:dyDescent="0.4">
      <c r="A124" s="93"/>
      <c r="B124" s="270">
        <v>89</v>
      </c>
      <c r="C124" s="271"/>
      <c r="D124" s="272" t="str">
        <f>契約単価算定表!C93</f>
        <v>舗装版切断工</v>
      </c>
      <c r="E124" s="273"/>
      <c r="F124" s="274" t="str">
        <f>契約単価算定表!D93</f>
        <v>舗装版切断
ｱｽﾌｧﾙﾄ舗装版　15cm以下</v>
      </c>
      <c r="G124" s="275"/>
      <c r="H124" s="274"/>
      <c r="I124" s="275"/>
      <c r="J124" s="106" t="str">
        <f>契約単価算定表!F93</f>
        <v>m</v>
      </c>
      <c r="K124" s="203">
        <f>契約単価算定表!H93</f>
        <v>0</v>
      </c>
      <c r="L124" s="200"/>
      <c r="M124" s="201">
        <f t="shared" si="2"/>
        <v>0</v>
      </c>
    </row>
    <row r="125" spans="1:13" ht="19.5" x14ac:dyDescent="0.4">
      <c r="A125" s="93"/>
      <c r="B125" s="270">
        <v>90</v>
      </c>
      <c r="C125" s="271"/>
      <c r="D125" s="272"/>
      <c r="E125" s="273"/>
      <c r="F125" s="274" t="str">
        <f>契約単価算定表!D94</f>
        <v>コンクリート切断
ｱｽﾌｧﾙﾄ舗装版　15cm以下</v>
      </c>
      <c r="G125" s="275"/>
      <c r="H125" s="274"/>
      <c r="I125" s="275"/>
      <c r="J125" s="106" t="str">
        <f>契約単価算定表!F94</f>
        <v>㎡</v>
      </c>
      <c r="K125" s="203">
        <f>契約単価算定表!H94</f>
        <v>0</v>
      </c>
      <c r="L125" s="200"/>
      <c r="M125" s="201">
        <f t="shared" si="2"/>
        <v>0</v>
      </c>
    </row>
    <row r="126" spans="1:13" ht="19.5" x14ac:dyDescent="0.4">
      <c r="A126" s="93"/>
      <c r="B126" s="270">
        <v>91</v>
      </c>
      <c r="C126" s="271"/>
      <c r="D126" s="272"/>
      <c r="E126" s="273"/>
      <c r="F126" s="274" t="str">
        <f>契約単価算定表!D95</f>
        <v>アスファルト撤去工</v>
      </c>
      <c r="G126" s="275"/>
      <c r="H126" s="274" t="str">
        <f>契約単価算定表!E95</f>
        <v>t=3cm　処分費・運搬費含む</v>
      </c>
      <c r="I126" s="275"/>
      <c r="J126" s="106" t="str">
        <f>契約単価算定表!F95</f>
        <v>㎡</v>
      </c>
      <c r="K126" s="203">
        <f>契約単価算定表!H95</f>
        <v>0</v>
      </c>
      <c r="L126" s="200"/>
      <c r="M126" s="201">
        <f t="shared" si="2"/>
        <v>0</v>
      </c>
    </row>
    <row r="127" spans="1:13" ht="19.5" x14ac:dyDescent="0.4">
      <c r="A127" s="93"/>
      <c r="B127" s="270">
        <v>92</v>
      </c>
      <c r="C127" s="271"/>
      <c r="D127" s="272"/>
      <c r="E127" s="273"/>
      <c r="F127" s="274" t="str">
        <f>契約単価算定表!D96</f>
        <v>アスファルト撤去工</v>
      </c>
      <c r="G127" s="275"/>
      <c r="H127" s="274" t="str">
        <f>契約単価算定表!E96</f>
        <v>t=5cm　処分費・運搬費含む</v>
      </c>
      <c r="I127" s="275"/>
      <c r="J127" s="106" t="str">
        <f>契約単価算定表!F96</f>
        <v>㎡</v>
      </c>
      <c r="K127" s="203">
        <f>契約単価算定表!H96</f>
        <v>0</v>
      </c>
      <c r="L127" s="200"/>
      <c r="M127" s="201">
        <f t="shared" si="2"/>
        <v>0</v>
      </c>
    </row>
    <row r="128" spans="1:13" ht="19.5" x14ac:dyDescent="0.4">
      <c r="A128" s="93"/>
      <c r="B128" s="270">
        <v>93</v>
      </c>
      <c r="C128" s="271"/>
      <c r="D128" s="272"/>
      <c r="E128" s="273"/>
      <c r="F128" s="274" t="str">
        <f>契約単価算定表!D97</f>
        <v>アスファルト撤去工</v>
      </c>
      <c r="G128" s="275"/>
      <c r="H128" s="274" t="str">
        <f>契約単価算定表!E97</f>
        <v>t=7cm　処分費・運搬費含む</v>
      </c>
      <c r="I128" s="275"/>
      <c r="J128" s="106" t="str">
        <f>契約単価算定表!F97</f>
        <v>㎡</v>
      </c>
      <c r="K128" s="203">
        <f>契約単価算定表!H97</f>
        <v>0</v>
      </c>
      <c r="L128" s="200"/>
      <c r="M128" s="201">
        <f t="shared" si="2"/>
        <v>0</v>
      </c>
    </row>
    <row r="129" spans="1:13" ht="19.5" x14ac:dyDescent="0.4">
      <c r="A129" s="93"/>
      <c r="B129" s="270">
        <v>94</v>
      </c>
      <c r="C129" s="271"/>
      <c r="D129" s="272"/>
      <c r="E129" s="273"/>
      <c r="F129" s="274" t="str">
        <f>契約単価算定表!D98</f>
        <v>アスファルト撤去工</v>
      </c>
      <c r="G129" s="275"/>
      <c r="H129" s="274" t="str">
        <f>契約単価算定表!E98</f>
        <v>t=10cm　処分費・運搬費含む</v>
      </c>
      <c r="I129" s="275"/>
      <c r="J129" s="106" t="str">
        <f>契約単価算定表!F98</f>
        <v>㎡</v>
      </c>
      <c r="K129" s="203">
        <f>契約単価算定表!H98</f>
        <v>0</v>
      </c>
      <c r="L129" s="200"/>
      <c r="M129" s="201">
        <f t="shared" si="2"/>
        <v>0</v>
      </c>
    </row>
    <row r="130" spans="1:13" ht="19.5" x14ac:dyDescent="0.4">
      <c r="A130" s="93"/>
      <c r="B130" s="270">
        <v>95</v>
      </c>
      <c r="C130" s="271"/>
      <c r="D130" s="272" t="str">
        <f>契約単価算定表!C99</f>
        <v>路面切削工</v>
      </c>
      <c r="E130" s="273"/>
      <c r="F130" s="274" t="str">
        <f>契約単価算定表!D99</f>
        <v>小型切削機</v>
      </c>
      <c r="G130" s="275"/>
      <c r="H130" s="274"/>
      <c r="I130" s="275"/>
      <c r="J130" s="106" t="str">
        <f>契約単価算定表!F99</f>
        <v>㎡</v>
      </c>
      <c r="K130" s="203">
        <f>契約単価算定表!H99</f>
        <v>0</v>
      </c>
      <c r="L130" s="200"/>
      <c r="M130" s="201">
        <f t="shared" si="2"/>
        <v>0</v>
      </c>
    </row>
    <row r="131" spans="1:13" ht="19.5" x14ac:dyDescent="0.4">
      <c r="A131" s="93"/>
      <c r="B131" s="270">
        <v>96</v>
      </c>
      <c r="C131" s="271"/>
      <c r="D131" s="272"/>
      <c r="E131" s="273"/>
      <c r="F131" s="274" t="str">
        <f>契約単価算定表!D100</f>
        <v>小型切削工</v>
      </c>
      <c r="G131" s="275"/>
      <c r="H131" s="274" t="str">
        <f>契約単価算定表!E100</f>
        <v>最低保証100㎡未満及び１施工箇所</v>
      </c>
      <c r="I131" s="275"/>
      <c r="J131" s="208" t="str">
        <f>契約単価算定表!F100</f>
        <v>式</v>
      </c>
      <c r="K131" s="203">
        <f>契約単価算定表!H100</f>
        <v>0</v>
      </c>
      <c r="L131" s="200"/>
      <c r="M131" s="201">
        <f t="shared" ref="M131" si="3">SUM(K131*L131)</f>
        <v>0</v>
      </c>
    </row>
    <row r="132" spans="1:13" ht="19.5" x14ac:dyDescent="0.4">
      <c r="A132" s="93"/>
      <c r="B132" s="270">
        <v>97</v>
      </c>
      <c r="C132" s="271"/>
      <c r="D132" s="272" t="str">
        <f>契約単価算定表!C101</f>
        <v>路盤工　下層路盤</v>
      </c>
      <c r="E132" s="273"/>
      <c r="F132" s="274" t="str">
        <f>契約単価算定表!D101</f>
        <v>下層路盤（歩道部）
RC-40  全仕上り厚15cm 1層施工</v>
      </c>
      <c r="G132" s="275"/>
      <c r="H132" s="274"/>
      <c r="I132" s="275"/>
      <c r="J132" s="106" t="str">
        <f>契約単価算定表!F101</f>
        <v>㎡</v>
      </c>
      <c r="K132" s="203">
        <f>契約単価算定表!H101</f>
        <v>0</v>
      </c>
      <c r="L132" s="200"/>
      <c r="M132" s="201">
        <f t="shared" si="2"/>
        <v>0</v>
      </c>
    </row>
    <row r="133" spans="1:13" ht="19.5" x14ac:dyDescent="0.4">
      <c r="A133" s="93"/>
      <c r="B133" s="270">
        <v>98</v>
      </c>
      <c r="C133" s="271"/>
      <c r="D133" s="272"/>
      <c r="E133" s="273"/>
      <c r="F133" s="274" t="str">
        <f>契約単価算定表!D102</f>
        <v>下層路盤（歩道部）
ＲＣ-40  全仕上り厚20cm 1層施工</v>
      </c>
      <c r="G133" s="275"/>
      <c r="H133" s="274"/>
      <c r="I133" s="275"/>
      <c r="J133" s="106" t="str">
        <f>契約単価算定表!F102</f>
        <v>㎡</v>
      </c>
      <c r="K133" s="203">
        <f>契約単価算定表!H102</f>
        <v>0</v>
      </c>
      <c r="L133" s="200"/>
      <c r="M133" s="201">
        <f t="shared" si="2"/>
        <v>0</v>
      </c>
    </row>
    <row r="134" spans="1:13" ht="19.5" x14ac:dyDescent="0.4">
      <c r="A134" s="93"/>
      <c r="B134" s="270">
        <v>99</v>
      </c>
      <c r="C134" s="271"/>
      <c r="D134" s="272"/>
      <c r="E134" s="273"/>
      <c r="F134" s="274" t="str">
        <f>契約単価算定表!D103</f>
        <v>下層路盤（歩道部）
ＲＣ-40  全仕上り厚25cm 2層施工</v>
      </c>
      <c r="G134" s="275"/>
      <c r="H134" s="274"/>
      <c r="I134" s="275"/>
      <c r="J134" s="106" t="str">
        <f>契約単価算定表!F103</f>
        <v>㎡</v>
      </c>
      <c r="K134" s="203">
        <f>契約単価算定表!H103</f>
        <v>0</v>
      </c>
      <c r="L134" s="200"/>
      <c r="M134" s="201">
        <f t="shared" si="2"/>
        <v>0</v>
      </c>
    </row>
    <row r="135" spans="1:13" ht="19.5" x14ac:dyDescent="0.4">
      <c r="A135" s="93"/>
      <c r="B135" s="270">
        <v>100</v>
      </c>
      <c r="C135" s="271"/>
      <c r="D135" s="272"/>
      <c r="E135" s="273"/>
      <c r="F135" s="274" t="str">
        <f>契約単価算定表!D104</f>
        <v>下層路盤（歩道部）
ＲＣ-40  全仕上り厚30cm 2層施工</v>
      </c>
      <c r="G135" s="275"/>
      <c r="H135" s="274"/>
      <c r="I135" s="275"/>
      <c r="J135" s="106" t="str">
        <f>契約単価算定表!F104</f>
        <v>㎡</v>
      </c>
      <c r="K135" s="203">
        <f>契約単価算定表!H104</f>
        <v>0</v>
      </c>
      <c r="L135" s="200"/>
      <c r="M135" s="201">
        <f t="shared" si="2"/>
        <v>0</v>
      </c>
    </row>
    <row r="136" spans="1:13" ht="19.5" x14ac:dyDescent="0.4">
      <c r="A136" s="93"/>
      <c r="B136" s="270">
        <v>101</v>
      </c>
      <c r="C136" s="271"/>
      <c r="D136" s="272"/>
      <c r="E136" s="273"/>
      <c r="F136" s="274" t="str">
        <f>契約単価算定表!D105</f>
        <v>下層路盤（歩道部）
ＲＣ-40  全仕上り厚40cm 2層施工</v>
      </c>
      <c r="G136" s="275"/>
      <c r="H136" s="274"/>
      <c r="I136" s="275"/>
      <c r="J136" s="106" t="str">
        <f>契約単価算定表!F105</f>
        <v>㎡</v>
      </c>
      <c r="K136" s="203">
        <f>契約単価算定表!H105</f>
        <v>0</v>
      </c>
      <c r="L136" s="200"/>
      <c r="M136" s="201">
        <f t="shared" si="2"/>
        <v>0</v>
      </c>
    </row>
    <row r="137" spans="1:13" ht="19.5" x14ac:dyDescent="0.4">
      <c r="A137" s="93"/>
      <c r="B137" s="270">
        <v>102</v>
      </c>
      <c r="C137" s="271"/>
      <c r="D137" s="272"/>
      <c r="E137" s="273"/>
      <c r="F137" s="274" t="str">
        <f>契約単価算定表!D106</f>
        <v>下層路盤（歩道部）
ＲＣ-40  全仕上り厚45cm 3層施工</v>
      </c>
      <c r="G137" s="275"/>
      <c r="H137" s="274"/>
      <c r="I137" s="275"/>
      <c r="J137" s="106" t="str">
        <f>契約単価算定表!F106</f>
        <v>㎡</v>
      </c>
      <c r="K137" s="203">
        <f>契約単価算定表!H106</f>
        <v>0</v>
      </c>
      <c r="L137" s="200"/>
      <c r="M137" s="201">
        <f t="shared" si="2"/>
        <v>0</v>
      </c>
    </row>
    <row r="138" spans="1:13" ht="19.5" x14ac:dyDescent="0.4">
      <c r="A138" s="93"/>
      <c r="B138" s="270">
        <v>103</v>
      </c>
      <c r="C138" s="271"/>
      <c r="D138" s="272" t="str">
        <f>契約単価算定表!C107</f>
        <v>路盤工　上層路盤</v>
      </c>
      <c r="E138" s="273"/>
      <c r="F138" s="274" t="str">
        <f>契約単価算定表!D107</f>
        <v>上層路盤（歩道部）
C-20 全仕上り厚10cm 1層施工</v>
      </c>
      <c r="G138" s="275"/>
      <c r="H138" s="274"/>
      <c r="I138" s="275"/>
      <c r="J138" s="106" t="str">
        <f>契約単価算定表!F107</f>
        <v>㎡</v>
      </c>
      <c r="K138" s="203">
        <f>契約単価算定表!H107</f>
        <v>0</v>
      </c>
      <c r="L138" s="200"/>
      <c r="M138" s="201">
        <f t="shared" si="2"/>
        <v>0</v>
      </c>
    </row>
    <row r="139" spans="1:13" ht="19.5" x14ac:dyDescent="0.4">
      <c r="A139" s="93"/>
      <c r="B139" s="270">
        <v>104</v>
      </c>
      <c r="C139" s="271"/>
      <c r="D139" s="272"/>
      <c r="E139" s="273"/>
      <c r="F139" s="274" t="str">
        <f>契約単価算定表!D108</f>
        <v>上層路盤（歩道部）
C-20 全仕上り厚12cm 1層施工</v>
      </c>
      <c r="G139" s="275"/>
      <c r="H139" s="274"/>
      <c r="I139" s="275"/>
      <c r="J139" s="106" t="str">
        <f>契約単価算定表!F108</f>
        <v>㎡</v>
      </c>
      <c r="K139" s="203">
        <f>契約単価算定表!H108</f>
        <v>0</v>
      </c>
      <c r="L139" s="200"/>
      <c r="M139" s="201">
        <f t="shared" si="2"/>
        <v>0</v>
      </c>
    </row>
    <row r="140" spans="1:13" ht="19.5" x14ac:dyDescent="0.4">
      <c r="A140" s="93"/>
      <c r="B140" s="270">
        <v>105</v>
      </c>
      <c r="C140" s="271"/>
      <c r="D140" s="272"/>
      <c r="E140" s="273"/>
      <c r="F140" s="274" t="str">
        <f>契約単価算定表!D109</f>
        <v>上層路盤（歩道部）
C-20 全仕上り厚15cm 2層施工</v>
      </c>
      <c r="G140" s="275"/>
      <c r="H140" s="274"/>
      <c r="I140" s="275"/>
      <c r="J140" s="106" t="str">
        <f>契約単価算定表!F109</f>
        <v>㎡</v>
      </c>
      <c r="K140" s="203">
        <f>契約単価算定表!H109</f>
        <v>0</v>
      </c>
      <c r="L140" s="200"/>
      <c r="M140" s="201">
        <f t="shared" si="2"/>
        <v>0</v>
      </c>
    </row>
    <row r="141" spans="1:13" ht="19.5" x14ac:dyDescent="0.4">
      <c r="A141" s="93"/>
      <c r="B141" s="270">
        <v>106</v>
      </c>
      <c r="C141" s="271"/>
      <c r="D141" s="272"/>
      <c r="E141" s="273"/>
      <c r="F141" s="274" t="str">
        <f>契約単価算定表!D110</f>
        <v>上層路盤（歩道部）
粒度調整砕石  全仕上り厚10cm 1層施工</v>
      </c>
      <c r="G141" s="275"/>
      <c r="H141" s="274"/>
      <c r="I141" s="275"/>
      <c r="J141" s="106" t="str">
        <f>契約単価算定表!F110</f>
        <v>㎡</v>
      </c>
      <c r="K141" s="203">
        <f>契約単価算定表!H110</f>
        <v>0</v>
      </c>
      <c r="L141" s="200"/>
      <c r="M141" s="201">
        <f t="shared" si="2"/>
        <v>0</v>
      </c>
    </row>
    <row r="142" spans="1:13" ht="19.5" x14ac:dyDescent="0.4">
      <c r="A142" s="93"/>
      <c r="B142" s="270">
        <v>107</v>
      </c>
      <c r="C142" s="271"/>
      <c r="D142" s="272"/>
      <c r="E142" s="273"/>
      <c r="F142" s="274" t="str">
        <f>契約単価算定表!D111</f>
        <v>上層路盤（歩道部）
粒度調整砕石  全仕上り厚20cm 2層施工</v>
      </c>
      <c r="G142" s="275"/>
      <c r="H142" s="274"/>
      <c r="I142" s="275"/>
      <c r="J142" s="106" t="str">
        <f>契約単価算定表!F111</f>
        <v>㎡</v>
      </c>
      <c r="K142" s="203">
        <f>契約単価算定表!H111</f>
        <v>0</v>
      </c>
      <c r="L142" s="200"/>
      <c r="M142" s="201">
        <f t="shared" si="2"/>
        <v>0</v>
      </c>
    </row>
    <row r="143" spans="1:13" ht="19.5" x14ac:dyDescent="0.4">
      <c r="A143" s="93"/>
      <c r="B143" s="270">
        <v>108</v>
      </c>
      <c r="C143" s="271"/>
      <c r="D143" s="272"/>
      <c r="E143" s="273"/>
      <c r="F143" s="274" t="str">
        <f>契約単価算定表!D112</f>
        <v>上層路盤（歩道部）
粒度調整砕石  全仕上り厚25cm 2層施工</v>
      </c>
      <c r="G143" s="275"/>
      <c r="H143" s="274"/>
      <c r="I143" s="275"/>
      <c r="J143" s="106" t="str">
        <f>契約単価算定表!F112</f>
        <v>㎡</v>
      </c>
      <c r="K143" s="203">
        <f>契約単価算定表!H112</f>
        <v>0</v>
      </c>
      <c r="L143" s="200"/>
      <c r="M143" s="201">
        <f t="shared" si="2"/>
        <v>0</v>
      </c>
    </row>
    <row r="144" spans="1:13" ht="19.5" x14ac:dyDescent="0.4">
      <c r="A144" s="93"/>
      <c r="B144" s="270">
        <v>109</v>
      </c>
      <c r="C144" s="271"/>
      <c r="D144" s="272"/>
      <c r="E144" s="273"/>
      <c r="F144" s="274" t="str">
        <f>契約単価算定表!D113</f>
        <v>上層路盤（車道・路肩部）　　　　　　　　　　　　　　　　　　　　　　再生瀝青安定処理材（20）　ｔ=5cm                         　　　　　   プライムコート(PK-3)　</v>
      </c>
      <c r="G144" s="275"/>
      <c r="H144" s="274"/>
      <c r="I144" s="275"/>
      <c r="J144" s="106" t="str">
        <f>契約単価算定表!F113</f>
        <v>㎡</v>
      </c>
      <c r="K144" s="203">
        <f>契約単価算定表!H113</f>
        <v>0</v>
      </c>
      <c r="L144" s="200"/>
      <c r="M144" s="201">
        <f t="shared" si="2"/>
        <v>0</v>
      </c>
    </row>
    <row r="145" spans="1:13" ht="19.5" x14ac:dyDescent="0.4">
      <c r="A145" s="93"/>
      <c r="B145" s="270">
        <v>110</v>
      </c>
      <c r="C145" s="271"/>
      <c r="D145" s="272"/>
      <c r="E145" s="273"/>
      <c r="F145" s="274" t="str">
        <f>契約単価算定表!D114</f>
        <v>上層路盤（車道・路肩部）　　　　　　　　　　　　　　　　　　　　　　再生瀝青安定処理材（20）　ｔ=10cm                         　　　　　   プライムコート(PK-3)　</v>
      </c>
      <c r="G145" s="275"/>
      <c r="H145" s="274"/>
      <c r="I145" s="275"/>
      <c r="J145" s="106" t="str">
        <f>契約単価算定表!F114</f>
        <v>㎡</v>
      </c>
      <c r="K145" s="203">
        <f>契約単価算定表!H114</f>
        <v>0</v>
      </c>
      <c r="L145" s="200"/>
      <c r="M145" s="201">
        <f t="shared" si="2"/>
        <v>0</v>
      </c>
    </row>
    <row r="146" spans="1:13" ht="19.5" x14ac:dyDescent="0.4">
      <c r="A146" s="93"/>
      <c r="B146" s="270">
        <v>111</v>
      </c>
      <c r="C146" s="271"/>
      <c r="D146" s="272" t="str">
        <f>契約単価算定表!C115</f>
        <v>不陸整正</v>
      </c>
      <c r="E146" s="273"/>
      <c r="F146" s="274" t="str">
        <f>契約単価算定表!D115</f>
        <v>補足材なし</v>
      </c>
      <c r="G146" s="275"/>
      <c r="H146" s="274"/>
      <c r="I146" s="275"/>
      <c r="J146" s="106" t="str">
        <f>契約単価算定表!F115</f>
        <v>㎡</v>
      </c>
      <c r="K146" s="203">
        <f>契約単価算定表!H115</f>
        <v>0</v>
      </c>
      <c r="L146" s="200"/>
      <c r="M146" s="201">
        <f t="shared" si="2"/>
        <v>0</v>
      </c>
    </row>
    <row r="147" spans="1:13" ht="19.5" x14ac:dyDescent="0.4">
      <c r="A147" s="93"/>
      <c r="B147" s="270">
        <v>112</v>
      </c>
      <c r="C147" s="271"/>
      <c r="D147" s="272"/>
      <c r="E147" s="273"/>
      <c r="F147" s="274" t="str">
        <f>契約単価算定表!D116</f>
        <v>補足材あり</v>
      </c>
      <c r="G147" s="275"/>
      <c r="H147" s="274"/>
      <c r="I147" s="275"/>
      <c r="J147" s="106" t="str">
        <f>契約単価算定表!F116</f>
        <v>㎡</v>
      </c>
      <c r="K147" s="203">
        <f>契約単価算定表!H116</f>
        <v>0</v>
      </c>
      <c r="L147" s="200"/>
      <c r="M147" s="201">
        <f t="shared" si="2"/>
        <v>0</v>
      </c>
    </row>
    <row r="148" spans="1:13" ht="19.5" x14ac:dyDescent="0.4">
      <c r="A148" s="93"/>
      <c r="B148" s="270">
        <v>113</v>
      </c>
      <c r="C148" s="271"/>
      <c r="D148" s="272" t="str">
        <f>契約単価算定表!C117</f>
        <v>アスファルト舗装工 　　　　　　　　</v>
      </c>
      <c r="E148" s="273"/>
      <c r="F148" s="274" t="str">
        <f>契約単価算定表!D117</f>
        <v>アスファルト舗装工（車道・路肩）
⑤再生密粒度(13F)　t=3cm　　　　　　　　　　　　　　</v>
      </c>
      <c r="G148" s="275"/>
      <c r="H148" s="274"/>
      <c r="I148" s="275"/>
      <c r="J148" s="106" t="str">
        <f>契約単価算定表!F117</f>
        <v>㎡</v>
      </c>
      <c r="K148" s="203">
        <f>契約単価算定表!H117</f>
        <v>0</v>
      </c>
      <c r="L148" s="200"/>
      <c r="M148" s="201">
        <f t="shared" si="2"/>
        <v>0</v>
      </c>
    </row>
    <row r="149" spans="1:13" ht="19.5" x14ac:dyDescent="0.4">
      <c r="A149" s="93"/>
      <c r="B149" s="270">
        <v>114</v>
      </c>
      <c r="C149" s="271"/>
      <c r="D149" s="272"/>
      <c r="E149" s="273"/>
      <c r="F149" s="274" t="str">
        <f>契約単価算定表!D118</f>
        <v>アスファルト舗装工（車道・路肩）
⑤再生密粒度(13F)　t=5cm　　　　　　　　　　　　　　</v>
      </c>
      <c r="G149" s="275"/>
      <c r="H149" s="274"/>
      <c r="I149" s="275"/>
      <c r="J149" s="106" t="str">
        <f>契約単価算定表!F118</f>
        <v>㎡</v>
      </c>
      <c r="K149" s="203">
        <f>契約単価算定表!H118</f>
        <v>0</v>
      </c>
      <c r="L149" s="200"/>
      <c r="M149" s="201">
        <f t="shared" si="2"/>
        <v>0</v>
      </c>
    </row>
    <row r="150" spans="1:13" ht="19.5" x14ac:dyDescent="0.4">
      <c r="A150" s="93"/>
      <c r="B150" s="270">
        <v>115</v>
      </c>
      <c r="C150" s="271"/>
      <c r="D150" s="272"/>
      <c r="E150" s="273"/>
      <c r="F150" s="274" t="str">
        <f>契約単価算定表!D119</f>
        <v>アスファルト舗装工（車道・路肩）
②再生密粒度(13)　t=4cm　　　　　　　　　　　　　　</v>
      </c>
      <c r="G150" s="275"/>
      <c r="H150" s="274"/>
      <c r="I150" s="275"/>
      <c r="J150" s="106" t="str">
        <f>契約単価算定表!F119</f>
        <v>㎡</v>
      </c>
      <c r="K150" s="203">
        <f>契約単価算定表!H119</f>
        <v>0</v>
      </c>
      <c r="L150" s="200"/>
      <c r="M150" s="201">
        <f t="shared" si="2"/>
        <v>0</v>
      </c>
    </row>
    <row r="151" spans="1:13" ht="19.5" x14ac:dyDescent="0.4">
      <c r="A151" s="93"/>
      <c r="B151" s="270">
        <v>116</v>
      </c>
      <c r="C151" s="271"/>
      <c r="D151" s="272"/>
      <c r="E151" s="273"/>
      <c r="F151" s="274" t="str">
        <f>契約単価算定表!D120</f>
        <v>アスファルト舗装工（車道・路肩）
②再生密粒度(13)　t=7cm　　　　　　　　　　　　　　</v>
      </c>
      <c r="G151" s="275"/>
      <c r="H151" s="274"/>
      <c r="I151" s="275"/>
      <c r="J151" s="106" t="str">
        <f>契約単価算定表!F120</f>
        <v>㎡</v>
      </c>
      <c r="K151" s="203">
        <f>契約単価算定表!H120</f>
        <v>0</v>
      </c>
      <c r="L151" s="200"/>
      <c r="M151" s="201">
        <f t="shared" si="2"/>
        <v>0</v>
      </c>
    </row>
    <row r="152" spans="1:13" ht="19.5" x14ac:dyDescent="0.4">
      <c r="A152" s="93"/>
      <c r="B152" s="270">
        <v>117</v>
      </c>
      <c r="C152" s="271"/>
      <c r="D152" s="272"/>
      <c r="E152" s="273"/>
      <c r="F152" s="274" t="str">
        <f>契約単価算定表!D121</f>
        <v>アスファルト舗装工（車道・路肩）
①再生粗粒度(20)　t=5cm　　　　　　　　　　　　　　</v>
      </c>
      <c r="G152" s="275"/>
      <c r="H152" s="274"/>
      <c r="I152" s="275"/>
      <c r="J152" s="106" t="str">
        <f>契約単価算定表!F121</f>
        <v>㎡</v>
      </c>
      <c r="K152" s="203">
        <f>契約単価算定表!H121</f>
        <v>0</v>
      </c>
      <c r="L152" s="200"/>
      <c r="M152" s="201">
        <f t="shared" si="2"/>
        <v>0</v>
      </c>
    </row>
    <row r="153" spans="1:13" ht="19.5" x14ac:dyDescent="0.4">
      <c r="A153" s="93"/>
      <c r="B153" s="270">
        <v>118</v>
      </c>
      <c r="C153" s="271"/>
      <c r="D153" s="272"/>
      <c r="E153" s="273"/>
      <c r="F153" s="274" t="str">
        <f>契約単価算定表!D122</f>
        <v>アスファルト舗装工（車道・路肩）
①再生粗粒度(20)　t=4cm　　　　　　　　　　　　　　</v>
      </c>
      <c r="G153" s="275"/>
      <c r="H153" s="274"/>
      <c r="I153" s="275"/>
      <c r="J153" s="106" t="str">
        <f>契約単価算定表!F122</f>
        <v>㎡</v>
      </c>
      <c r="K153" s="203">
        <f>契約単価算定表!H122</f>
        <v>0</v>
      </c>
      <c r="L153" s="200"/>
      <c r="M153" s="201">
        <f t="shared" si="2"/>
        <v>0</v>
      </c>
    </row>
    <row r="154" spans="1:13" ht="19.5" x14ac:dyDescent="0.4">
      <c r="A154" s="93"/>
      <c r="B154" s="270">
        <v>119</v>
      </c>
      <c r="C154" s="271"/>
      <c r="D154" s="272"/>
      <c r="E154" s="273"/>
      <c r="F154" s="274" t="str">
        <f>契約単価算定表!D123</f>
        <v>アスファルト舗装工（車道・路肩）
密粒度As 改質Ⅱ型(20)　t=5cm　　　　　　　　　　　　　　</v>
      </c>
      <c r="G154" s="275"/>
      <c r="H154" s="274"/>
      <c r="I154" s="275"/>
      <c r="J154" s="106" t="str">
        <f>契約単価算定表!F123</f>
        <v>㎡</v>
      </c>
      <c r="K154" s="203">
        <f>契約単価算定表!H123</f>
        <v>0</v>
      </c>
      <c r="L154" s="200"/>
      <c r="M154" s="201">
        <f t="shared" si="2"/>
        <v>0</v>
      </c>
    </row>
    <row r="155" spans="1:13" ht="19.5" x14ac:dyDescent="0.4">
      <c r="A155" s="93"/>
      <c r="B155" s="270">
        <v>120</v>
      </c>
      <c r="C155" s="271"/>
      <c r="D155" s="272"/>
      <c r="E155" s="273"/>
      <c r="F155" s="274" t="str">
        <f>契約単価算定表!D124</f>
        <v>アスファルト舗装工（車道・路肩）
密粒度As 改質Ⅱ型(20)　t=3cm　　　　　　　　　　　　　　</v>
      </c>
      <c r="G155" s="275"/>
      <c r="H155" s="274"/>
      <c r="I155" s="275"/>
      <c r="J155" s="106" t="str">
        <f>契約単価算定表!F124</f>
        <v>㎡</v>
      </c>
      <c r="K155" s="203">
        <f>契約単価算定表!H124</f>
        <v>0</v>
      </c>
      <c r="L155" s="200"/>
      <c r="M155" s="201">
        <f t="shared" si="2"/>
        <v>0</v>
      </c>
    </row>
    <row r="156" spans="1:13" ht="19.5" x14ac:dyDescent="0.4">
      <c r="A156" s="93"/>
      <c r="B156" s="270">
        <v>121</v>
      </c>
      <c r="C156" s="271"/>
      <c r="D156" s="272"/>
      <c r="E156" s="273"/>
      <c r="F156" s="274" t="str">
        <f>契約単価算定表!D125</f>
        <v>アスファルト舗装工（歩道）
⑦再生細粒度（13Ｆ）　t=3cm　　　　　　　　　　　　　　　　　　</v>
      </c>
      <c r="G156" s="275"/>
      <c r="H156" s="274"/>
      <c r="I156" s="275"/>
      <c r="J156" s="106" t="str">
        <f>契約単価算定表!F125</f>
        <v>㎡</v>
      </c>
      <c r="K156" s="203">
        <f>契約単価算定表!H125</f>
        <v>0</v>
      </c>
      <c r="L156" s="200"/>
      <c r="M156" s="201">
        <f t="shared" si="2"/>
        <v>0</v>
      </c>
    </row>
    <row r="157" spans="1:13" ht="19.5" x14ac:dyDescent="0.4">
      <c r="A157" s="93"/>
      <c r="B157" s="270">
        <v>122</v>
      </c>
      <c r="C157" s="271"/>
      <c r="D157" s="272"/>
      <c r="E157" s="273"/>
      <c r="F157" s="274" t="str">
        <f>契約単価算定表!D126</f>
        <v>アスファルト舗装工（歩道）
⑦再生細粒度（13Ｆ）　t=5cm　　　　　　　　　　　　　　　　　　</v>
      </c>
      <c r="G157" s="275"/>
      <c r="H157" s="274"/>
      <c r="I157" s="275"/>
      <c r="J157" s="106" t="str">
        <f>契約単価算定表!F126</f>
        <v>㎡</v>
      </c>
      <c r="K157" s="203">
        <f>契約単価算定表!H126</f>
        <v>0</v>
      </c>
      <c r="L157" s="200"/>
      <c r="M157" s="201">
        <f t="shared" si="2"/>
        <v>0</v>
      </c>
    </row>
    <row r="158" spans="1:13" ht="19.5" x14ac:dyDescent="0.4">
      <c r="A158" s="93"/>
      <c r="B158" s="270">
        <v>123</v>
      </c>
      <c r="C158" s="271"/>
      <c r="D158" s="272"/>
      <c r="E158" s="273"/>
      <c r="F158" s="274" t="str">
        <f>契約単価算定表!D127</f>
        <v>仮復旧工（車道・路肩）
再生合材　t=3cm　　　　　　　　　　　　　　　　　　</v>
      </c>
      <c r="G158" s="275"/>
      <c r="H158" s="274"/>
      <c r="I158" s="275"/>
      <c r="J158" s="106" t="str">
        <f>契約単価算定表!F127</f>
        <v>㎡</v>
      </c>
      <c r="K158" s="203">
        <f>契約単価算定表!H127</f>
        <v>0</v>
      </c>
      <c r="L158" s="200"/>
      <c r="M158" s="201">
        <f t="shared" si="2"/>
        <v>0</v>
      </c>
    </row>
    <row r="159" spans="1:13" ht="19.5" x14ac:dyDescent="0.4">
      <c r="A159" s="93"/>
      <c r="B159" s="270">
        <v>124</v>
      </c>
      <c r="C159" s="271"/>
      <c r="D159" s="272"/>
      <c r="E159" s="273"/>
      <c r="F159" s="274" t="str">
        <f>契約単価算定表!D128</f>
        <v>仮復旧工（車道・路肩）
再生合材　t=5cm　　　　　　　　　　　　　　　　　　</v>
      </c>
      <c r="G159" s="275"/>
      <c r="H159" s="274"/>
      <c r="I159" s="275"/>
      <c r="J159" s="106" t="str">
        <f>契約単価算定表!F128</f>
        <v>㎡</v>
      </c>
      <c r="K159" s="203">
        <f>契約単価算定表!H128</f>
        <v>0</v>
      </c>
      <c r="L159" s="200"/>
      <c r="M159" s="201">
        <f t="shared" si="2"/>
        <v>0</v>
      </c>
    </row>
    <row r="160" spans="1:13" ht="19.5" x14ac:dyDescent="0.4">
      <c r="A160" s="93"/>
      <c r="B160" s="270">
        <v>125</v>
      </c>
      <c r="C160" s="271"/>
      <c r="D160" s="272"/>
      <c r="E160" s="273"/>
      <c r="F160" s="274" t="str">
        <f>契約単価算定表!D129</f>
        <v>砕石復旧
C-20 t=15cm</v>
      </c>
      <c r="G160" s="275"/>
      <c r="H160" s="274"/>
      <c r="I160" s="275"/>
      <c r="J160" s="106" t="str">
        <f>契約単価算定表!F129</f>
        <v>㎡</v>
      </c>
      <c r="K160" s="203">
        <f>契約単価算定表!H129</f>
        <v>0</v>
      </c>
      <c r="L160" s="200"/>
      <c r="M160" s="201">
        <f t="shared" si="2"/>
        <v>0</v>
      </c>
    </row>
    <row r="161" spans="1:13" ht="19.5" x14ac:dyDescent="0.4">
      <c r="A161" s="93"/>
      <c r="B161" s="270">
        <v>126</v>
      </c>
      <c r="C161" s="271"/>
      <c r="D161" s="272"/>
      <c r="E161" s="273"/>
      <c r="F161" s="274" t="str">
        <f>契約単価算定表!D130</f>
        <v>砕石復旧
C-20 t=20cm</v>
      </c>
      <c r="G161" s="275"/>
      <c r="H161" s="274"/>
      <c r="I161" s="275"/>
      <c r="J161" s="106" t="str">
        <f>契約単価算定表!F130</f>
        <v>㎡</v>
      </c>
      <c r="K161" s="203">
        <f>契約単価算定表!H130</f>
        <v>0</v>
      </c>
      <c r="L161" s="200"/>
      <c r="M161" s="201">
        <f t="shared" si="2"/>
        <v>0</v>
      </c>
    </row>
    <row r="162" spans="1:13" ht="19.5" x14ac:dyDescent="0.4">
      <c r="A162" s="93"/>
      <c r="B162" s="270">
        <v>127</v>
      </c>
      <c r="C162" s="271"/>
      <c r="D162" s="272"/>
      <c r="E162" s="273"/>
      <c r="F162" s="274" t="str">
        <f>契約単価算定表!D131</f>
        <v>砕石復旧
C-20 t=25cm</v>
      </c>
      <c r="G162" s="275"/>
      <c r="H162" s="274"/>
      <c r="I162" s="275"/>
      <c r="J162" s="106" t="str">
        <f>契約単価算定表!F131</f>
        <v>㎡</v>
      </c>
      <c r="K162" s="203">
        <f>契約単価算定表!H131</f>
        <v>0</v>
      </c>
      <c r="L162" s="200"/>
      <c r="M162" s="201">
        <f t="shared" si="2"/>
        <v>0</v>
      </c>
    </row>
    <row r="163" spans="1:13" ht="19.5" x14ac:dyDescent="0.4">
      <c r="A163" s="93"/>
      <c r="B163" s="270">
        <v>128</v>
      </c>
      <c r="C163" s="271"/>
      <c r="D163" s="272"/>
      <c r="E163" s="273"/>
      <c r="F163" s="274" t="str">
        <f>契約単価算定表!D132</f>
        <v xml:space="preserve">インターロッキングブロック撤去・再設置
</v>
      </c>
      <c r="G163" s="275"/>
      <c r="H163" s="274" t="str">
        <f>契約単価算定表!E132</f>
        <v>再利用 直線・厚さ 6cm 施工規模 100㎡未満
敷材料　砂（クッション用）　t=0.030m</v>
      </c>
      <c r="I163" s="275"/>
      <c r="J163" s="106" t="str">
        <f>契約単価算定表!F132</f>
        <v>㎡</v>
      </c>
      <c r="K163" s="203">
        <f>契約単価算定表!H132</f>
        <v>0</v>
      </c>
      <c r="L163" s="200"/>
      <c r="M163" s="201">
        <f t="shared" si="2"/>
        <v>0</v>
      </c>
    </row>
    <row r="164" spans="1:13" ht="19.5" x14ac:dyDescent="0.4">
      <c r="A164" s="93"/>
      <c r="B164" s="270">
        <v>129</v>
      </c>
      <c r="C164" s="271"/>
      <c r="D164" s="272"/>
      <c r="E164" s="273"/>
      <c r="F164" s="274" t="str">
        <f>契約単価算定表!D133</f>
        <v xml:space="preserve">インターロッキングブロック撤去・再設置
</v>
      </c>
      <c r="G164" s="275"/>
      <c r="H164" s="274" t="str">
        <f>契約単価算定表!E133</f>
        <v>再利用 直線・厚さ 8cm 施工規模 100㎡未満
敷材料　砂（クッション用）　t=0.030m
コンクリート t=17cm</v>
      </c>
      <c r="I164" s="275"/>
      <c r="J164" s="106" t="str">
        <f>契約単価算定表!F133</f>
        <v>㎡</v>
      </c>
      <c r="K164" s="203">
        <f>契約単価算定表!H133</f>
        <v>0</v>
      </c>
      <c r="L164" s="200"/>
      <c r="M164" s="201">
        <f t="shared" si="2"/>
        <v>0</v>
      </c>
    </row>
    <row r="165" spans="1:13" ht="19.5" x14ac:dyDescent="0.4">
      <c r="A165" s="93"/>
      <c r="B165" s="270">
        <v>130</v>
      </c>
      <c r="C165" s="271"/>
      <c r="D165" s="272"/>
      <c r="E165" s="273"/>
      <c r="F165" s="274" t="str">
        <f>契約単価算定表!D134</f>
        <v>インターロッキングブロック撤去・新設</v>
      </c>
      <c r="G165" s="275"/>
      <c r="H165" s="274" t="str">
        <f>契約単価算定表!E134</f>
        <v>直線・厚さ 6cm 施工規模 100㎡未満
敷材料　砂（クッション用）　t=0.030m</v>
      </c>
      <c r="I165" s="275"/>
      <c r="J165" s="106" t="str">
        <f>契約単価算定表!F134</f>
        <v>㎡</v>
      </c>
      <c r="K165" s="203">
        <f>契約単価算定表!H134</f>
        <v>0</v>
      </c>
      <c r="L165" s="200"/>
      <c r="M165" s="201">
        <f t="shared" si="2"/>
        <v>0</v>
      </c>
    </row>
    <row r="166" spans="1:13" ht="19.5" x14ac:dyDescent="0.4">
      <c r="A166" s="93"/>
      <c r="B166" s="270">
        <v>131</v>
      </c>
      <c r="C166" s="271"/>
      <c r="D166" s="272"/>
      <c r="E166" s="273"/>
      <c r="F166" s="274" t="str">
        <f>契約単価算定表!D135</f>
        <v>インターロッキングブロック撤去・新設</v>
      </c>
      <c r="G166" s="275"/>
      <c r="H166" s="274" t="str">
        <f>契約単価算定表!E135</f>
        <v>直線・厚さ 8cm 施工規模 100㎡未満
敷材料　砂（クッション用）　t=0.030m
コンクリート t=17cm</v>
      </c>
      <c r="I166" s="275"/>
      <c r="J166" s="106" t="str">
        <f>契約単価算定表!F135</f>
        <v>㎡</v>
      </c>
      <c r="K166" s="203">
        <f>契約単価算定表!H135</f>
        <v>0</v>
      </c>
      <c r="L166" s="200"/>
      <c r="M166" s="201">
        <f t="shared" si="2"/>
        <v>0</v>
      </c>
    </row>
    <row r="167" spans="1:13" ht="19.5" x14ac:dyDescent="0.4">
      <c r="A167" s="93"/>
      <c r="B167" s="270">
        <v>132</v>
      </c>
      <c r="C167" s="271"/>
      <c r="D167" s="272" t="str">
        <f>契約単価算定表!C136</f>
        <v>舗装端部目地工</v>
      </c>
      <c r="E167" s="273"/>
      <c r="F167" s="274" t="str">
        <f>契約単価算定表!D136</f>
        <v>As成形目地材（As端部）
W30mm×t5mm　瀝青ｺﾞﾑ系ﾌﾟﾗｲﾏｰ塗布
昼間施工　100ｍ未満　施工費込</v>
      </c>
      <c r="G167" s="275"/>
      <c r="H167" s="274" t="str">
        <f>契約単価算定表!D136</f>
        <v>As成形目地材（As端部）
W30mm×t5mm　瀝青ｺﾞﾑ系ﾌﾟﾗｲﾏｰ塗布
昼間施工　100ｍ未満　施工費込</v>
      </c>
      <c r="I167" s="275"/>
      <c r="J167" s="106" t="str">
        <f>契約単価算定表!F136</f>
        <v>m</v>
      </c>
      <c r="K167" s="203">
        <f>契約単価算定表!H136</f>
        <v>0</v>
      </c>
      <c r="L167" s="200"/>
      <c r="M167" s="201">
        <f t="shared" si="2"/>
        <v>0</v>
      </c>
    </row>
    <row r="168" spans="1:13" x14ac:dyDescent="0.4">
      <c r="M168" s="114"/>
    </row>
    <row r="169" spans="1:13" x14ac:dyDescent="0.4">
      <c r="M169" s="114"/>
    </row>
    <row r="170" spans="1:13" x14ac:dyDescent="0.4">
      <c r="M170" s="114"/>
    </row>
    <row r="171" spans="1:13" ht="20.25" thickBot="1" x14ac:dyDescent="0.45">
      <c r="D171" s="93" t="s">
        <v>296</v>
      </c>
      <c r="M171" s="114"/>
    </row>
    <row r="172" spans="1:13" ht="19.5" x14ac:dyDescent="0.4">
      <c r="B172" s="294" t="s">
        <v>15</v>
      </c>
      <c r="C172" s="295"/>
      <c r="D172" s="295" t="s">
        <v>16</v>
      </c>
      <c r="E172" s="295"/>
      <c r="F172" s="296" t="s">
        <v>291</v>
      </c>
      <c r="G172" s="297"/>
      <c r="H172" s="296" t="s">
        <v>292</v>
      </c>
      <c r="I172" s="297"/>
      <c r="J172" s="104" t="s">
        <v>17</v>
      </c>
      <c r="K172" s="216" t="s">
        <v>18</v>
      </c>
      <c r="L172" s="104" t="s">
        <v>298</v>
      </c>
      <c r="M172" s="108" t="s">
        <v>20</v>
      </c>
    </row>
    <row r="173" spans="1:13" ht="19.5" x14ac:dyDescent="0.4">
      <c r="B173" s="270">
        <v>133</v>
      </c>
      <c r="C173" s="271"/>
      <c r="D173" s="272" t="str">
        <f>契約単価算定表!C137</f>
        <v>ｸﾗｯｸ抑制ｼｰﾄ</v>
      </c>
      <c r="E173" s="273"/>
      <c r="F173" s="272" t="str">
        <f>契約単価算定表!C137</f>
        <v>ｸﾗｯｸ抑制ｼｰﾄ</v>
      </c>
      <c r="G173" s="273"/>
      <c r="H173" s="274" t="str">
        <f>契約単価算定表!D137</f>
        <v>ｸﾗｯｸ抑制ｼｰﾄ布設工　(流し貼り工法)
W=33㎝、ガラス基材　昼間施工</v>
      </c>
      <c r="I173" s="275"/>
      <c r="J173" s="106" t="str">
        <f>契約単価算定表!F137</f>
        <v>m</v>
      </c>
      <c r="K173" s="203">
        <f>契約単価算定表!H137</f>
        <v>0</v>
      </c>
      <c r="L173" s="200"/>
      <c r="M173" s="201">
        <f t="shared" ref="M173:M186" si="4">SUM(K173*L173)</f>
        <v>0</v>
      </c>
    </row>
    <row r="174" spans="1:13" ht="19.5" x14ac:dyDescent="0.4">
      <c r="B174" s="270">
        <v>134</v>
      </c>
      <c r="C174" s="271"/>
      <c r="D174" s="272" t="str">
        <f>契約単価算定表!C138</f>
        <v>区画線設置工</v>
      </c>
      <c r="E174" s="273"/>
      <c r="F174" s="272" t="str">
        <f>契約単価算定表!C138</f>
        <v>区画線設置工</v>
      </c>
      <c r="G174" s="273"/>
      <c r="H174" s="274">
        <f>契約単価算定表!D138</f>
        <v>0</v>
      </c>
      <c r="I174" s="275"/>
      <c r="J174" s="106" t="str">
        <f>契約単価算定表!F138</f>
        <v>式</v>
      </c>
      <c r="K174" s="203">
        <f>契約単価算定表!H138</f>
        <v>0</v>
      </c>
      <c r="L174" s="200"/>
      <c r="M174" s="201">
        <f t="shared" si="4"/>
        <v>0</v>
      </c>
    </row>
    <row r="175" spans="1:13" ht="19.5" x14ac:dyDescent="0.4">
      <c r="B175" s="270">
        <v>135</v>
      </c>
      <c r="C175" s="271"/>
      <c r="D175" s="272" t="str">
        <f>契約単価算定表!C139</f>
        <v>交通誘導警備員Ａ</v>
      </c>
      <c r="E175" s="273"/>
      <c r="F175" s="272" t="str">
        <f>契約単価算定表!C139</f>
        <v>交通誘導警備員Ａ</v>
      </c>
      <c r="G175" s="273"/>
      <c r="H175" s="274" t="str">
        <f>契約単価算定表!D139</f>
        <v>交通誘導警備員Ａ</v>
      </c>
      <c r="I175" s="275"/>
      <c r="J175" s="106" t="str">
        <f>契約単価算定表!F139</f>
        <v>人</v>
      </c>
      <c r="K175" s="203">
        <f>契約単価算定表!H139</f>
        <v>0</v>
      </c>
      <c r="L175" s="200"/>
      <c r="M175" s="201">
        <f t="shared" si="4"/>
        <v>0</v>
      </c>
    </row>
    <row r="176" spans="1:13" ht="19.5" x14ac:dyDescent="0.4">
      <c r="B176" s="270">
        <v>136</v>
      </c>
      <c r="C176" s="271"/>
      <c r="D176" s="272" t="str">
        <f>契約単価算定表!C140</f>
        <v>交通誘導警備員B</v>
      </c>
      <c r="E176" s="273"/>
      <c r="F176" s="272" t="str">
        <f>契約単価算定表!C140</f>
        <v>交通誘導警備員B</v>
      </c>
      <c r="G176" s="273"/>
      <c r="H176" s="274" t="str">
        <f>契約単価算定表!D140</f>
        <v>交通誘導警備員B</v>
      </c>
      <c r="I176" s="275"/>
      <c r="J176" s="106" t="str">
        <f>契約単価算定表!F140</f>
        <v>人</v>
      </c>
      <c r="K176" s="203">
        <f>契約単価算定表!H140</f>
        <v>0</v>
      </c>
      <c r="L176" s="200"/>
      <c r="M176" s="201">
        <f t="shared" si="4"/>
        <v>0</v>
      </c>
    </row>
    <row r="177" spans="2:14" ht="19.5" x14ac:dyDescent="0.4">
      <c r="B177" s="270">
        <v>137</v>
      </c>
      <c r="C177" s="271"/>
      <c r="D177" s="272" t="str">
        <f>契約単価算定表!C141</f>
        <v>試掘工</v>
      </c>
      <c r="E177" s="273"/>
      <c r="F177" s="272" t="str">
        <f>契約単価算定表!C141</f>
        <v>試掘工</v>
      </c>
      <c r="G177" s="273"/>
      <c r="H177" s="274" t="str">
        <f>契約単価算定表!D141</f>
        <v>仮復旧工無</v>
      </c>
      <c r="I177" s="275"/>
      <c r="J177" s="106" t="str">
        <f>契約単価算定表!F141</f>
        <v>箇所</v>
      </c>
      <c r="K177" s="203">
        <f>契約単価算定表!H141</f>
        <v>0</v>
      </c>
      <c r="L177" s="200"/>
      <c r="M177" s="201">
        <f t="shared" si="4"/>
        <v>0</v>
      </c>
    </row>
    <row r="178" spans="2:14" ht="19.5" x14ac:dyDescent="0.4">
      <c r="B178" s="270">
        <v>138</v>
      </c>
      <c r="C178" s="271"/>
      <c r="D178" s="272" t="str">
        <f>契約単価算定表!C142</f>
        <v>試掘工</v>
      </c>
      <c r="E178" s="273"/>
      <c r="F178" s="272" t="str">
        <f>契約単価算定表!C142</f>
        <v>試掘工</v>
      </c>
      <c r="G178" s="273"/>
      <c r="H178" s="274" t="str">
        <f>契約単価算定表!D142</f>
        <v>仮復旧工有　t=3cm</v>
      </c>
      <c r="I178" s="275"/>
      <c r="J178" s="106" t="str">
        <f>契約単価算定表!F142</f>
        <v>箇所</v>
      </c>
      <c r="K178" s="203">
        <f>契約単価算定表!H142</f>
        <v>0</v>
      </c>
      <c r="L178" s="200"/>
      <c r="M178" s="201">
        <f t="shared" si="4"/>
        <v>0</v>
      </c>
    </row>
    <row r="179" spans="2:14" ht="19.5" x14ac:dyDescent="0.4">
      <c r="B179" s="270">
        <v>139</v>
      </c>
      <c r="C179" s="271"/>
      <c r="D179" s="272" t="str">
        <f>契約単価算定表!C143</f>
        <v>重機運搬費</v>
      </c>
      <c r="E179" s="273"/>
      <c r="F179" s="272" t="str">
        <f>契約単価算定表!C143</f>
        <v>重機運搬費</v>
      </c>
      <c r="G179" s="273"/>
      <c r="H179" s="274" t="str">
        <f>契約単価算定表!D143</f>
        <v>運搬距離 L=2.0km以内</v>
      </c>
      <c r="I179" s="275"/>
      <c r="J179" s="106" t="str">
        <f>契約単価算定表!F143</f>
        <v>現場</v>
      </c>
      <c r="K179" s="203">
        <f>契約単価算定表!H143</f>
        <v>0</v>
      </c>
      <c r="L179" s="200"/>
      <c r="M179" s="201">
        <f t="shared" si="4"/>
        <v>0</v>
      </c>
    </row>
    <row r="180" spans="2:14" ht="19.5" x14ac:dyDescent="0.4">
      <c r="B180" s="270">
        <v>140</v>
      </c>
      <c r="C180" s="271"/>
      <c r="D180" s="272"/>
      <c r="E180" s="273"/>
      <c r="F180" s="272"/>
      <c r="G180" s="273"/>
      <c r="H180" s="274" t="str">
        <f>契約単価算定表!D144</f>
        <v>運搬距離 L=3.0km以内</v>
      </c>
      <c r="I180" s="275"/>
      <c r="J180" s="106" t="str">
        <f>契約単価算定表!F144</f>
        <v>現場</v>
      </c>
      <c r="K180" s="203">
        <f>契約単価算定表!H144</f>
        <v>0</v>
      </c>
      <c r="L180" s="200"/>
      <c r="M180" s="201">
        <f t="shared" si="4"/>
        <v>0</v>
      </c>
    </row>
    <row r="181" spans="2:14" ht="19.5" x14ac:dyDescent="0.4">
      <c r="B181" s="270">
        <v>141</v>
      </c>
      <c r="C181" s="271"/>
      <c r="D181" s="272"/>
      <c r="E181" s="273"/>
      <c r="F181" s="272"/>
      <c r="G181" s="273"/>
      <c r="H181" s="274" t="str">
        <f>契約単価算定表!D145</f>
        <v>運搬距離 L=4.0km以内</v>
      </c>
      <c r="I181" s="275"/>
      <c r="J181" s="106" t="str">
        <f>契約単価算定表!F145</f>
        <v>現場</v>
      </c>
      <c r="K181" s="203">
        <f>契約単価算定表!H145</f>
        <v>0</v>
      </c>
      <c r="L181" s="200"/>
      <c r="M181" s="201">
        <f t="shared" si="4"/>
        <v>0</v>
      </c>
    </row>
    <row r="182" spans="2:14" ht="19.5" x14ac:dyDescent="0.4">
      <c r="B182" s="270">
        <v>142</v>
      </c>
      <c r="C182" s="271"/>
      <c r="D182" s="272"/>
      <c r="E182" s="273"/>
      <c r="F182" s="272"/>
      <c r="G182" s="273"/>
      <c r="H182" s="274" t="str">
        <f>契約単価算定表!D146</f>
        <v>運搬距離 L=5.0km以内</v>
      </c>
      <c r="I182" s="275"/>
      <c r="J182" s="106" t="str">
        <f>契約単価算定表!F146</f>
        <v>現場</v>
      </c>
      <c r="K182" s="203">
        <f>契約単価算定表!H146</f>
        <v>0</v>
      </c>
      <c r="L182" s="200"/>
      <c r="M182" s="201">
        <f t="shared" si="4"/>
        <v>0</v>
      </c>
    </row>
    <row r="183" spans="2:14" ht="19.5" x14ac:dyDescent="0.4">
      <c r="B183" s="270">
        <v>143</v>
      </c>
      <c r="C183" s="271"/>
      <c r="D183" s="272"/>
      <c r="E183" s="273"/>
      <c r="F183" s="272"/>
      <c r="G183" s="273"/>
      <c r="H183" s="274" t="str">
        <f>契約単価算定表!D147</f>
        <v>運搬距離 L=6.0km以内</v>
      </c>
      <c r="I183" s="275"/>
      <c r="J183" s="106" t="str">
        <f>契約単価算定表!F147</f>
        <v>現場</v>
      </c>
      <c r="K183" s="203">
        <f>契約単価算定表!H147</f>
        <v>0</v>
      </c>
      <c r="L183" s="200"/>
      <c r="M183" s="201">
        <f t="shared" si="4"/>
        <v>0</v>
      </c>
    </row>
    <row r="184" spans="2:14" ht="19.5" x14ac:dyDescent="0.4">
      <c r="B184" s="270">
        <v>144</v>
      </c>
      <c r="C184" s="271"/>
      <c r="D184" s="272"/>
      <c r="E184" s="273"/>
      <c r="F184" s="272"/>
      <c r="G184" s="273"/>
      <c r="H184" s="274" t="str">
        <f>契約単価算定表!D148</f>
        <v>運搬距離 L=7.0km以内</v>
      </c>
      <c r="I184" s="275"/>
      <c r="J184" s="106" t="str">
        <f>契約単価算定表!F148</f>
        <v>現場</v>
      </c>
      <c r="K184" s="203">
        <f>契約単価算定表!H148</f>
        <v>0</v>
      </c>
      <c r="L184" s="200"/>
      <c r="M184" s="201">
        <f t="shared" si="4"/>
        <v>0</v>
      </c>
    </row>
    <row r="185" spans="2:14" ht="19.5" x14ac:dyDescent="0.4">
      <c r="B185" s="270">
        <v>145</v>
      </c>
      <c r="C185" s="271"/>
      <c r="D185" s="272"/>
      <c r="E185" s="273"/>
      <c r="F185" s="272"/>
      <c r="G185" s="273"/>
      <c r="H185" s="274" t="str">
        <f>契約単価算定表!D149</f>
        <v>運搬距離 L=8.0km以内</v>
      </c>
      <c r="I185" s="275"/>
      <c r="J185" s="106" t="str">
        <f>契約単価算定表!F149</f>
        <v>現場</v>
      </c>
      <c r="K185" s="203">
        <f>契約単価算定表!H149</f>
        <v>0</v>
      </c>
      <c r="L185" s="200"/>
      <c r="M185" s="201">
        <f t="shared" si="4"/>
        <v>0</v>
      </c>
    </row>
    <row r="186" spans="2:14" ht="19.5" x14ac:dyDescent="0.4">
      <c r="B186" s="270">
        <v>146</v>
      </c>
      <c r="C186" s="271"/>
      <c r="D186" s="272"/>
      <c r="E186" s="273"/>
      <c r="F186" s="272"/>
      <c r="G186" s="273"/>
      <c r="H186" s="274" t="str">
        <f>契約単価算定表!D150</f>
        <v>運搬距離 L=9.0km以内</v>
      </c>
      <c r="I186" s="275"/>
      <c r="J186" s="106" t="str">
        <f>契約単価算定表!F150</f>
        <v>現場</v>
      </c>
      <c r="K186" s="203">
        <f>契約単価算定表!H150</f>
        <v>0</v>
      </c>
      <c r="L186" s="200"/>
      <c r="M186" s="201">
        <f t="shared" si="4"/>
        <v>0</v>
      </c>
    </row>
    <row r="187" spans="2:14" ht="20.25" thickBot="1" x14ac:dyDescent="0.45">
      <c r="B187" s="270">
        <v>147</v>
      </c>
      <c r="C187" s="271"/>
      <c r="D187" s="272"/>
      <c r="E187" s="273"/>
      <c r="F187" s="272"/>
      <c r="G187" s="273"/>
      <c r="H187" s="274" t="str">
        <f>契約単価算定表!D151</f>
        <v>運搬距離 L=10.0km以内</v>
      </c>
      <c r="I187" s="275"/>
      <c r="J187" s="106" t="str">
        <f>契約単価算定表!F151</f>
        <v>現場</v>
      </c>
      <c r="K187" s="203">
        <f>契約単価算定表!H151</f>
        <v>0</v>
      </c>
      <c r="L187" s="200"/>
      <c r="M187" s="201">
        <f>SUM(K187*L187)</f>
        <v>0</v>
      </c>
    </row>
    <row r="188" spans="2:14" ht="20.25" thickBot="1" x14ac:dyDescent="0.45">
      <c r="B188" s="287" t="s">
        <v>362</v>
      </c>
      <c r="C188" s="288"/>
      <c r="D188" s="288"/>
      <c r="E188" s="288"/>
      <c r="F188" s="288"/>
      <c r="G188" s="288"/>
      <c r="H188" s="288"/>
      <c r="I188" s="288"/>
      <c r="J188" s="288"/>
      <c r="K188" s="288"/>
      <c r="L188" s="289"/>
      <c r="M188" s="206" t="e">
        <f>ROUNDDOWN(M28:M187*0.1,0)</f>
        <v>#VALUE!</v>
      </c>
    </row>
    <row r="189" spans="2:14" ht="20.25" thickBot="1" x14ac:dyDescent="0.45">
      <c r="B189" s="287" t="s">
        <v>21</v>
      </c>
      <c r="C189" s="288"/>
      <c r="D189" s="288"/>
      <c r="E189" s="288"/>
      <c r="F189" s="288"/>
      <c r="G189" s="288"/>
      <c r="H189" s="288"/>
      <c r="I189" s="288"/>
      <c r="J189" s="288"/>
      <c r="K189" s="288"/>
      <c r="L189" s="289"/>
      <c r="M189" s="206" t="e">
        <f>ROUNDDOWN(M188*0.1,0)</f>
        <v>#VALUE!</v>
      </c>
      <c r="N189" s="115"/>
    </row>
    <row r="190" spans="2:14" ht="20.25" thickBot="1" x14ac:dyDescent="0.45">
      <c r="B190" s="290" t="s">
        <v>22</v>
      </c>
      <c r="C190" s="291"/>
      <c r="D190" s="288"/>
      <c r="E190" s="288"/>
      <c r="F190" s="288"/>
      <c r="G190" s="288"/>
      <c r="H190" s="288"/>
      <c r="I190" s="288"/>
      <c r="J190" s="288"/>
      <c r="K190" s="288"/>
      <c r="L190" s="289"/>
      <c r="M190" s="206" t="e">
        <f>SUM(M188:M189)</f>
        <v>#VALUE!</v>
      </c>
    </row>
    <row r="191" spans="2:14" ht="19.5" x14ac:dyDescent="0.4">
      <c r="B191" s="292"/>
      <c r="C191" s="292"/>
      <c r="D191" s="293"/>
      <c r="E191" s="293"/>
      <c r="F191" s="293"/>
      <c r="G191" s="293"/>
      <c r="H191" s="293"/>
      <c r="I191" s="293"/>
      <c r="J191" s="293"/>
      <c r="K191" s="293"/>
      <c r="L191" s="93"/>
      <c r="M191" s="93"/>
    </row>
    <row r="192" spans="2:14" ht="19.5" x14ac:dyDescent="0.4">
      <c r="B192" s="283"/>
      <c r="C192" s="283"/>
      <c r="D192" s="284"/>
      <c r="E192" s="284"/>
      <c r="F192" s="284"/>
      <c r="G192" s="284"/>
      <c r="H192" s="284"/>
      <c r="I192" s="284"/>
      <c r="J192" s="284"/>
      <c r="K192" s="284"/>
      <c r="L192" s="93"/>
      <c r="M192" s="93"/>
    </row>
    <row r="193" spans="2:13" ht="19.5" x14ac:dyDescent="0.4">
      <c r="B193" s="283"/>
      <c r="C193" s="283"/>
      <c r="D193" s="284"/>
      <c r="E193" s="284"/>
      <c r="F193" s="284"/>
      <c r="G193" s="284"/>
      <c r="H193" s="284"/>
      <c r="I193" s="284"/>
      <c r="J193" s="284"/>
      <c r="K193" s="284"/>
      <c r="L193" s="284"/>
      <c r="M193" s="284"/>
    </row>
    <row r="194" spans="2:13" ht="19.5" x14ac:dyDescent="0.4">
      <c r="B194" s="283"/>
      <c r="C194" s="283"/>
      <c r="D194" s="285"/>
      <c r="E194" s="285"/>
      <c r="F194" s="285"/>
      <c r="G194" s="285"/>
      <c r="H194" s="285"/>
      <c r="I194" s="285"/>
      <c r="J194" s="285"/>
      <c r="K194" s="285"/>
      <c r="L194" s="285"/>
      <c r="M194" s="93"/>
    </row>
  </sheetData>
  <mergeCells count="632">
    <mergeCell ref="G14:M14"/>
    <mergeCell ref="E15:F15"/>
    <mergeCell ref="G15:M15"/>
    <mergeCell ref="B30:C30"/>
    <mergeCell ref="D30:E30"/>
    <mergeCell ref="F30:G30"/>
    <mergeCell ref="H30:I30"/>
    <mergeCell ref="B28:C28"/>
    <mergeCell ref="D28:E28"/>
    <mergeCell ref="F28:G28"/>
    <mergeCell ref="H28:I28"/>
    <mergeCell ref="B29:C29"/>
    <mergeCell ref="D29:E29"/>
    <mergeCell ref="F29:G29"/>
    <mergeCell ref="H29:I29"/>
    <mergeCell ref="B27:C27"/>
    <mergeCell ref="D27:E27"/>
    <mergeCell ref="F27:G27"/>
    <mergeCell ref="H27:I27"/>
    <mergeCell ref="B32:C32"/>
    <mergeCell ref="D32:E32"/>
    <mergeCell ref="F32:G32"/>
    <mergeCell ref="H32:I32"/>
    <mergeCell ref="B33:C33"/>
    <mergeCell ref="D33:E33"/>
    <mergeCell ref="F33:G33"/>
    <mergeCell ref="H33:I33"/>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52:C52"/>
    <mergeCell ref="D52:E52"/>
    <mergeCell ref="F52:G52"/>
    <mergeCell ref="H52:I52"/>
    <mergeCell ref="B53:C53"/>
    <mergeCell ref="D53:E53"/>
    <mergeCell ref="F53:G53"/>
    <mergeCell ref="H53:I53"/>
    <mergeCell ref="B50:C50"/>
    <mergeCell ref="D50:E50"/>
    <mergeCell ref="F50:G50"/>
    <mergeCell ref="H50:I50"/>
    <mergeCell ref="B51:C51"/>
    <mergeCell ref="D51:E51"/>
    <mergeCell ref="F51:G51"/>
    <mergeCell ref="H51:I51"/>
    <mergeCell ref="B56:C56"/>
    <mergeCell ref="D56:E56"/>
    <mergeCell ref="F56:G56"/>
    <mergeCell ref="H56:I56"/>
    <mergeCell ref="B57:C57"/>
    <mergeCell ref="D57:E57"/>
    <mergeCell ref="F57:G57"/>
    <mergeCell ref="H57:I57"/>
    <mergeCell ref="B54:C54"/>
    <mergeCell ref="D54:E54"/>
    <mergeCell ref="F54:G54"/>
    <mergeCell ref="H54:I54"/>
    <mergeCell ref="B55:C55"/>
    <mergeCell ref="D55:E55"/>
    <mergeCell ref="F55:G55"/>
    <mergeCell ref="H55:I55"/>
    <mergeCell ref="B62:C62"/>
    <mergeCell ref="D62:E62"/>
    <mergeCell ref="F62:G62"/>
    <mergeCell ref="H62:I62"/>
    <mergeCell ref="B63:C63"/>
    <mergeCell ref="D63:E63"/>
    <mergeCell ref="F63:G63"/>
    <mergeCell ref="H63:I63"/>
    <mergeCell ref="B60:C60"/>
    <mergeCell ref="D60:E60"/>
    <mergeCell ref="F60:G60"/>
    <mergeCell ref="H60:I60"/>
    <mergeCell ref="B61:C61"/>
    <mergeCell ref="D61:E61"/>
    <mergeCell ref="F61:G61"/>
    <mergeCell ref="H61:I61"/>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B74:C74"/>
    <mergeCell ref="D74:E74"/>
    <mergeCell ref="F74:G74"/>
    <mergeCell ref="H74:I74"/>
    <mergeCell ref="B75:C75"/>
    <mergeCell ref="D75:E75"/>
    <mergeCell ref="F75:G75"/>
    <mergeCell ref="H75:I75"/>
    <mergeCell ref="B72:C72"/>
    <mergeCell ref="D72:E72"/>
    <mergeCell ref="F72:G72"/>
    <mergeCell ref="H72:I72"/>
    <mergeCell ref="B73:C73"/>
    <mergeCell ref="D73:E73"/>
    <mergeCell ref="F73:G73"/>
    <mergeCell ref="H73:I73"/>
    <mergeCell ref="B78:C78"/>
    <mergeCell ref="D78:E78"/>
    <mergeCell ref="F78:G78"/>
    <mergeCell ref="H78:I78"/>
    <mergeCell ref="B79:C79"/>
    <mergeCell ref="D79:E79"/>
    <mergeCell ref="F79:G79"/>
    <mergeCell ref="H79:I79"/>
    <mergeCell ref="B76:C76"/>
    <mergeCell ref="D76:E76"/>
    <mergeCell ref="F76:G76"/>
    <mergeCell ref="H76:I76"/>
    <mergeCell ref="B77:C77"/>
    <mergeCell ref="D77:E77"/>
    <mergeCell ref="F77:G77"/>
    <mergeCell ref="H77:I77"/>
    <mergeCell ref="B82:C82"/>
    <mergeCell ref="D82:E82"/>
    <mergeCell ref="F82:G82"/>
    <mergeCell ref="H82:I82"/>
    <mergeCell ref="B83:C83"/>
    <mergeCell ref="D83:E83"/>
    <mergeCell ref="F83:G83"/>
    <mergeCell ref="H83:I83"/>
    <mergeCell ref="B80:C80"/>
    <mergeCell ref="D80:E80"/>
    <mergeCell ref="F80:G80"/>
    <mergeCell ref="H80:I80"/>
    <mergeCell ref="B81:C81"/>
    <mergeCell ref="D81:E81"/>
    <mergeCell ref="F81:G81"/>
    <mergeCell ref="H81:I81"/>
    <mergeCell ref="B86:C86"/>
    <mergeCell ref="D86:E86"/>
    <mergeCell ref="F86:G86"/>
    <mergeCell ref="H86:I86"/>
    <mergeCell ref="B87:C87"/>
    <mergeCell ref="D87:E87"/>
    <mergeCell ref="F87:G87"/>
    <mergeCell ref="H87:I87"/>
    <mergeCell ref="B84:C84"/>
    <mergeCell ref="D84:E84"/>
    <mergeCell ref="F84:G84"/>
    <mergeCell ref="H84:I84"/>
    <mergeCell ref="B85:C85"/>
    <mergeCell ref="D85:E85"/>
    <mergeCell ref="F85:G85"/>
    <mergeCell ref="H85:I85"/>
    <mergeCell ref="B90:C90"/>
    <mergeCell ref="D90:E90"/>
    <mergeCell ref="F90:G90"/>
    <mergeCell ref="H90:I90"/>
    <mergeCell ref="B91:C91"/>
    <mergeCell ref="D91:E91"/>
    <mergeCell ref="F91:G91"/>
    <mergeCell ref="H91:I91"/>
    <mergeCell ref="B88:C88"/>
    <mergeCell ref="D88:E88"/>
    <mergeCell ref="F88:G88"/>
    <mergeCell ref="H88:I88"/>
    <mergeCell ref="B89:C89"/>
    <mergeCell ref="D89:E89"/>
    <mergeCell ref="F89:G89"/>
    <mergeCell ref="H89:I89"/>
    <mergeCell ref="B94:C94"/>
    <mergeCell ref="D94:E94"/>
    <mergeCell ref="F94:G94"/>
    <mergeCell ref="H94:I94"/>
    <mergeCell ref="B95:C95"/>
    <mergeCell ref="D95:E95"/>
    <mergeCell ref="F95:G95"/>
    <mergeCell ref="H95:I95"/>
    <mergeCell ref="B92:C92"/>
    <mergeCell ref="D92:E92"/>
    <mergeCell ref="F92:G92"/>
    <mergeCell ref="H92:I92"/>
    <mergeCell ref="B93:C93"/>
    <mergeCell ref="D93:E93"/>
    <mergeCell ref="F93:G93"/>
    <mergeCell ref="H93:I93"/>
    <mergeCell ref="B98:C98"/>
    <mergeCell ref="D98:E98"/>
    <mergeCell ref="F98:G98"/>
    <mergeCell ref="H98:I98"/>
    <mergeCell ref="B99:C99"/>
    <mergeCell ref="D99:E99"/>
    <mergeCell ref="F99:G99"/>
    <mergeCell ref="H99:I99"/>
    <mergeCell ref="B96:C96"/>
    <mergeCell ref="D96:E96"/>
    <mergeCell ref="F96:G96"/>
    <mergeCell ref="H96:I96"/>
    <mergeCell ref="B97:C97"/>
    <mergeCell ref="D97:E97"/>
    <mergeCell ref="F97:G97"/>
    <mergeCell ref="H97:I97"/>
    <mergeCell ref="B102:C102"/>
    <mergeCell ref="D102:E102"/>
    <mergeCell ref="F102:G102"/>
    <mergeCell ref="H102:I102"/>
    <mergeCell ref="B103:C103"/>
    <mergeCell ref="D103:E103"/>
    <mergeCell ref="F103:G103"/>
    <mergeCell ref="H103:I103"/>
    <mergeCell ref="B100:C100"/>
    <mergeCell ref="D100:E100"/>
    <mergeCell ref="F100:G100"/>
    <mergeCell ref="H100:I100"/>
    <mergeCell ref="B101:C101"/>
    <mergeCell ref="D101:E101"/>
    <mergeCell ref="F101:G101"/>
    <mergeCell ref="H101:I101"/>
    <mergeCell ref="B106:C106"/>
    <mergeCell ref="D106:E106"/>
    <mergeCell ref="F106:G106"/>
    <mergeCell ref="H106:I106"/>
    <mergeCell ref="B107:C107"/>
    <mergeCell ref="D107:E107"/>
    <mergeCell ref="F107:G107"/>
    <mergeCell ref="H107:I107"/>
    <mergeCell ref="B104:C104"/>
    <mergeCell ref="D104:E104"/>
    <mergeCell ref="F104:G104"/>
    <mergeCell ref="H104:I104"/>
    <mergeCell ref="B105:C105"/>
    <mergeCell ref="D105:E105"/>
    <mergeCell ref="F105:G105"/>
    <mergeCell ref="H105:I105"/>
    <mergeCell ref="B119:C119"/>
    <mergeCell ref="D119:E119"/>
    <mergeCell ref="F119:G119"/>
    <mergeCell ref="H119:I119"/>
    <mergeCell ref="B120:C120"/>
    <mergeCell ref="D120:E120"/>
    <mergeCell ref="F120:G120"/>
    <mergeCell ref="H120:I120"/>
    <mergeCell ref="B108:C108"/>
    <mergeCell ref="D108:E108"/>
    <mergeCell ref="F108:G108"/>
    <mergeCell ref="H108:I108"/>
    <mergeCell ref="B113:C113"/>
    <mergeCell ref="D113:E113"/>
    <mergeCell ref="F113:G113"/>
    <mergeCell ref="H113:I113"/>
    <mergeCell ref="B114:C114"/>
    <mergeCell ref="D114:E114"/>
    <mergeCell ref="F114:G114"/>
    <mergeCell ref="H114:I114"/>
    <mergeCell ref="B115:C115"/>
    <mergeCell ref="D115:E115"/>
    <mergeCell ref="F115:G115"/>
    <mergeCell ref="H115:I115"/>
    <mergeCell ref="B123:C123"/>
    <mergeCell ref="D123:E123"/>
    <mergeCell ref="F123:G123"/>
    <mergeCell ref="H123:I123"/>
    <mergeCell ref="B124:C124"/>
    <mergeCell ref="D124:E124"/>
    <mergeCell ref="F124:G124"/>
    <mergeCell ref="H124:I124"/>
    <mergeCell ref="B121:C121"/>
    <mergeCell ref="D121:E121"/>
    <mergeCell ref="F121:G121"/>
    <mergeCell ref="H121:I121"/>
    <mergeCell ref="B122:C122"/>
    <mergeCell ref="D122:E122"/>
    <mergeCell ref="F122:G122"/>
    <mergeCell ref="H122:I122"/>
    <mergeCell ref="B128:C128"/>
    <mergeCell ref="D128:E128"/>
    <mergeCell ref="F128:G128"/>
    <mergeCell ref="H128:I128"/>
    <mergeCell ref="B125:C125"/>
    <mergeCell ref="D125:E125"/>
    <mergeCell ref="F125:G125"/>
    <mergeCell ref="H125:I125"/>
    <mergeCell ref="B126:C126"/>
    <mergeCell ref="D126:E126"/>
    <mergeCell ref="F126:G126"/>
    <mergeCell ref="H126:I126"/>
    <mergeCell ref="B127:C127"/>
    <mergeCell ref="D127:E127"/>
    <mergeCell ref="F127:G127"/>
    <mergeCell ref="H127:I127"/>
    <mergeCell ref="B134:C134"/>
    <mergeCell ref="D134:E134"/>
    <mergeCell ref="F134:G134"/>
    <mergeCell ref="H134:I134"/>
    <mergeCell ref="B135:C135"/>
    <mergeCell ref="D135:E135"/>
    <mergeCell ref="F135:G135"/>
    <mergeCell ref="H135:I135"/>
    <mergeCell ref="B132:C132"/>
    <mergeCell ref="D132:E132"/>
    <mergeCell ref="F132:G132"/>
    <mergeCell ref="H132:I132"/>
    <mergeCell ref="B133:C133"/>
    <mergeCell ref="D133:E133"/>
    <mergeCell ref="F133:G133"/>
    <mergeCell ref="H133:I133"/>
    <mergeCell ref="B138:C138"/>
    <mergeCell ref="D138:E138"/>
    <mergeCell ref="F138:G138"/>
    <mergeCell ref="H138:I138"/>
    <mergeCell ref="B139:C139"/>
    <mergeCell ref="D139:E139"/>
    <mergeCell ref="F139:G139"/>
    <mergeCell ref="H139:I139"/>
    <mergeCell ref="B136:C136"/>
    <mergeCell ref="D136:E136"/>
    <mergeCell ref="F136:G136"/>
    <mergeCell ref="H136:I136"/>
    <mergeCell ref="B137:C137"/>
    <mergeCell ref="D137:E137"/>
    <mergeCell ref="F137:G137"/>
    <mergeCell ref="H137:I137"/>
    <mergeCell ref="B142:C142"/>
    <mergeCell ref="D142:E142"/>
    <mergeCell ref="F142:G142"/>
    <mergeCell ref="H142:I142"/>
    <mergeCell ref="B143:C143"/>
    <mergeCell ref="D143:E143"/>
    <mergeCell ref="F143:G143"/>
    <mergeCell ref="H143:I143"/>
    <mergeCell ref="B140:C140"/>
    <mergeCell ref="D140:E140"/>
    <mergeCell ref="F140:G140"/>
    <mergeCell ref="H140:I140"/>
    <mergeCell ref="B141:C141"/>
    <mergeCell ref="D141:E141"/>
    <mergeCell ref="F141:G141"/>
    <mergeCell ref="H141:I141"/>
    <mergeCell ref="B146:C146"/>
    <mergeCell ref="D146:E146"/>
    <mergeCell ref="F146:G146"/>
    <mergeCell ref="H146:I146"/>
    <mergeCell ref="B147:C147"/>
    <mergeCell ref="D147:E147"/>
    <mergeCell ref="F147:G147"/>
    <mergeCell ref="H147:I147"/>
    <mergeCell ref="B144:C144"/>
    <mergeCell ref="D144:E144"/>
    <mergeCell ref="F144:G144"/>
    <mergeCell ref="H144:I144"/>
    <mergeCell ref="B145:C145"/>
    <mergeCell ref="D145:E145"/>
    <mergeCell ref="F145:G145"/>
    <mergeCell ref="H145:I145"/>
    <mergeCell ref="B150:C150"/>
    <mergeCell ref="D150:E150"/>
    <mergeCell ref="F150:G150"/>
    <mergeCell ref="H150:I150"/>
    <mergeCell ref="B151:C151"/>
    <mergeCell ref="D151:E151"/>
    <mergeCell ref="F151:G151"/>
    <mergeCell ref="H151:I151"/>
    <mergeCell ref="B148:C148"/>
    <mergeCell ref="D148:E148"/>
    <mergeCell ref="F148:G148"/>
    <mergeCell ref="H148:I148"/>
    <mergeCell ref="B149:C149"/>
    <mergeCell ref="D149:E149"/>
    <mergeCell ref="F149:G149"/>
    <mergeCell ref="H149:I149"/>
    <mergeCell ref="B154:C154"/>
    <mergeCell ref="D154:E154"/>
    <mergeCell ref="F154:G154"/>
    <mergeCell ref="H154:I154"/>
    <mergeCell ref="B155:C155"/>
    <mergeCell ref="D155:E155"/>
    <mergeCell ref="F155:G155"/>
    <mergeCell ref="H155:I155"/>
    <mergeCell ref="B152:C152"/>
    <mergeCell ref="D152:E152"/>
    <mergeCell ref="F152:G152"/>
    <mergeCell ref="H152:I152"/>
    <mergeCell ref="B153:C153"/>
    <mergeCell ref="D153:E153"/>
    <mergeCell ref="F153:G153"/>
    <mergeCell ref="H153:I153"/>
    <mergeCell ref="B158:C158"/>
    <mergeCell ref="D158:E158"/>
    <mergeCell ref="F158:G158"/>
    <mergeCell ref="H158:I158"/>
    <mergeCell ref="B159:C159"/>
    <mergeCell ref="D159:E159"/>
    <mergeCell ref="F159:G159"/>
    <mergeCell ref="H159:I159"/>
    <mergeCell ref="B156:C156"/>
    <mergeCell ref="D156:E156"/>
    <mergeCell ref="F156:G156"/>
    <mergeCell ref="H156:I156"/>
    <mergeCell ref="B157:C157"/>
    <mergeCell ref="D157:E157"/>
    <mergeCell ref="F157:G157"/>
    <mergeCell ref="H157:I157"/>
    <mergeCell ref="B162:C162"/>
    <mergeCell ref="D162:E162"/>
    <mergeCell ref="F162:G162"/>
    <mergeCell ref="H162:I162"/>
    <mergeCell ref="B163:C163"/>
    <mergeCell ref="D163:E163"/>
    <mergeCell ref="F163:G163"/>
    <mergeCell ref="H163:I163"/>
    <mergeCell ref="B160:C160"/>
    <mergeCell ref="D160:E160"/>
    <mergeCell ref="F160:G160"/>
    <mergeCell ref="H160:I160"/>
    <mergeCell ref="B161:C161"/>
    <mergeCell ref="D161:E161"/>
    <mergeCell ref="F161:G161"/>
    <mergeCell ref="H161:I161"/>
    <mergeCell ref="B166:C166"/>
    <mergeCell ref="D166:E166"/>
    <mergeCell ref="F166:G166"/>
    <mergeCell ref="H166:I166"/>
    <mergeCell ref="B167:C167"/>
    <mergeCell ref="D167:E167"/>
    <mergeCell ref="F167:G167"/>
    <mergeCell ref="H167:I167"/>
    <mergeCell ref="B164:C164"/>
    <mergeCell ref="D164:E164"/>
    <mergeCell ref="F164:G164"/>
    <mergeCell ref="H164:I164"/>
    <mergeCell ref="B165:C165"/>
    <mergeCell ref="D165:E165"/>
    <mergeCell ref="F165:G165"/>
    <mergeCell ref="H165:I165"/>
    <mergeCell ref="B174:C174"/>
    <mergeCell ref="D174:E174"/>
    <mergeCell ref="F174:G174"/>
    <mergeCell ref="H174:I174"/>
    <mergeCell ref="B175:C175"/>
    <mergeCell ref="D175:E175"/>
    <mergeCell ref="F175:G175"/>
    <mergeCell ref="H175:I175"/>
    <mergeCell ref="B172:C172"/>
    <mergeCell ref="D172:E172"/>
    <mergeCell ref="F172:G172"/>
    <mergeCell ref="H172:I172"/>
    <mergeCell ref="B173:C173"/>
    <mergeCell ref="D173:E173"/>
    <mergeCell ref="F173:G173"/>
    <mergeCell ref="H173:I173"/>
    <mergeCell ref="B178:C178"/>
    <mergeCell ref="D178:E178"/>
    <mergeCell ref="F178:G178"/>
    <mergeCell ref="H178:I178"/>
    <mergeCell ref="B179:C179"/>
    <mergeCell ref="D179:E179"/>
    <mergeCell ref="F179:G179"/>
    <mergeCell ref="H179:I179"/>
    <mergeCell ref="B176:C176"/>
    <mergeCell ref="D176:E176"/>
    <mergeCell ref="F176:G176"/>
    <mergeCell ref="H176:I176"/>
    <mergeCell ref="B177:C177"/>
    <mergeCell ref="D177:E177"/>
    <mergeCell ref="F177:G177"/>
    <mergeCell ref="H177:I177"/>
    <mergeCell ref="H183:I183"/>
    <mergeCell ref="B180:C180"/>
    <mergeCell ref="D180:E180"/>
    <mergeCell ref="F180:G180"/>
    <mergeCell ref="H180:I180"/>
    <mergeCell ref="B181:C181"/>
    <mergeCell ref="D181:E181"/>
    <mergeCell ref="F181:G181"/>
    <mergeCell ref="H181:I181"/>
    <mergeCell ref="B194:C194"/>
    <mergeCell ref="D194:L194"/>
    <mergeCell ref="E4:G4"/>
    <mergeCell ref="E12:F12"/>
    <mergeCell ref="G12:M12"/>
    <mergeCell ref="E13:F13"/>
    <mergeCell ref="G13:M13"/>
    <mergeCell ref="E14:F14"/>
    <mergeCell ref="B188:L188"/>
    <mergeCell ref="B189:L189"/>
    <mergeCell ref="B190:L190"/>
    <mergeCell ref="B191:C191"/>
    <mergeCell ref="D191:K191"/>
    <mergeCell ref="B192:C192"/>
    <mergeCell ref="D192:K192"/>
    <mergeCell ref="B186:C186"/>
    <mergeCell ref="D186:E186"/>
    <mergeCell ref="F186:G186"/>
    <mergeCell ref="H186:I186"/>
    <mergeCell ref="B187:C187"/>
    <mergeCell ref="D187:E187"/>
    <mergeCell ref="F187:G187"/>
    <mergeCell ref="H187:I187"/>
    <mergeCell ref="B184:C184"/>
    <mergeCell ref="F2:J2"/>
    <mergeCell ref="E16:F16"/>
    <mergeCell ref="G16:M16"/>
    <mergeCell ref="E22:E24"/>
    <mergeCell ref="F22:F24"/>
    <mergeCell ref="G22:G24"/>
    <mergeCell ref="H22:I24"/>
    <mergeCell ref="K20:L20"/>
    <mergeCell ref="B193:C193"/>
    <mergeCell ref="D193:M193"/>
    <mergeCell ref="D184:E184"/>
    <mergeCell ref="F184:G184"/>
    <mergeCell ref="H184:I184"/>
    <mergeCell ref="B185:C185"/>
    <mergeCell ref="D185:E185"/>
    <mergeCell ref="F185:G185"/>
    <mergeCell ref="H185:I185"/>
    <mergeCell ref="B182:C182"/>
    <mergeCell ref="D182:E182"/>
    <mergeCell ref="F182:G182"/>
    <mergeCell ref="H182:I182"/>
    <mergeCell ref="B183:C183"/>
    <mergeCell ref="D183:E183"/>
    <mergeCell ref="F183:G183"/>
    <mergeCell ref="B116:C116"/>
    <mergeCell ref="D116:E116"/>
    <mergeCell ref="F116:G116"/>
    <mergeCell ref="H116:I116"/>
    <mergeCell ref="B117:C117"/>
    <mergeCell ref="D117:E117"/>
    <mergeCell ref="F117:G117"/>
    <mergeCell ref="H117:I117"/>
    <mergeCell ref="B118:C118"/>
    <mergeCell ref="D118:E118"/>
    <mergeCell ref="F118:G118"/>
    <mergeCell ref="H118:I118"/>
    <mergeCell ref="B131:C131"/>
    <mergeCell ref="D131:E131"/>
    <mergeCell ref="F131:G131"/>
    <mergeCell ref="H131:I131"/>
    <mergeCell ref="B129:C129"/>
    <mergeCell ref="D129:E129"/>
    <mergeCell ref="F129:G129"/>
    <mergeCell ref="H129:I129"/>
    <mergeCell ref="B130:C130"/>
    <mergeCell ref="D130:E130"/>
    <mergeCell ref="F130:G130"/>
    <mergeCell ref="H130:I130"/>
  </mergeCells>
  <phoneticPr fontId="1"/>
  <pageMargins left="0.70866141732283472" right="0.31496062992125984" top="0.94488188976377963" bottom="0.74803149606299213" header="0.31496062992125984" footer="0.31496062992125984"/>
  <pageSetup paperSize="9" scale="63" fitToHeight="2" orientation="portrait" r:id="rId1"/>
  <headerFooter differentOddEven="1">
    <oddFooter>&amp;R&amp;"ＭＳ 明朝,標準"裏面へ続く</oddFooter>
  </headerFooter>
  <rowBreaks count="3" manualBreakCount="3">
    <brk id="57" max="12" man="1"/>
    <brk id="110" max="12" man="1"/>
    <brk id="16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40"/>
  <sheetViews>
    <sheetView topLeftCell="B1" workbookViewId="0">
      <selection activeCell="B1" sqref="B1"/>
    </sheetView>
  </sheetViews>
  <sheetFormatPr defaultRowHeight="12.75" x14ac:dyDescent="0.4"/>
  <cols>
    <col min="1" max="1" width="1.75" style="165" customWidth="1"/>
    <col min="2" max="2" width="3.625" style="165" customWidth="1"/>
    <col min="3" max="3" width="9.125" style="165" customWidth="1"/>
    <col min="4" max="4" width="10.25" style="165" customWidth="1"/>
    <col min="5" max="5" width="13.5" style="165" customWidth="1"/>
    <col min="6" max="6" width="11.5" style="165" customWidth="1"/>
    <col min="7" max="7" width="6.625" style="165" customWidth="1"/>
    <col min="8" max="8" width="7" style="165" customWidth="1"/>
    <col min="9" max="9" width="10.5" style="165" customWidth="1"/>
    <col min="10" max="10" width="15.375" style="165" customWidth="1"/>
    <col min="11" max="11" width="8.625" style="165" customWidth="1"/>
    <col min="12" max="12" width="15.375" style="165" customWidth="1"/>
    <col min="13" max="13" width="8.625" style="165" customWidth="1"/>
    <col min="14" max="14" width="9" style="165"/>
    <col min="15" max="15" width="6.5" style="165" customWidth="1"/>
    <col min="16" max="16384" width="9" style="165"/>
  </cols>
  <sheetData>
    <row r="1" spans="3:15" ht="13.5" thickBot="1" x14ac:dyDescent="0.45"/>
    <row r="2" spans="3:15" x14ac:dyDescent="0.4">
      <c r="C2" s="165" t="s">
        <v>324</v>
      </c>
      <c r="J2" s="344" t="s">
        <v>343</v>
      </c>
      <c r="K2" s="345"/>
      <c r="L2" s="345"/>
      <c r="M2" s="345"/>
      <c r="N2" s="345"/>
      <c r="O2" s="346"/>
    </row>
    <row r="3" spans="3:15" x14ac:dyDescent="0.4">
      <c r="D3" s="342" t="s">
        <v>330</v>
      </c>
      <c r="E3" s="342"/>
      <c r="F3" s="342"/>
      <c r="G3" s="342"/>
      <c r="H3" s="342"/>
      <c r="I3" s="343"/>
      <c r="J3" s="305"/>
      <c r="K3" s="306"/>
      <c r="L3" s="306"/>
      <c r="M3" s="306"/>
      <c r="N3" s="306"/>
      <c r="O3" s="347"/>
    </row>
    <row r="4" spans="3:15" x14ac:dyDescent="0.4">
      <c r="D4" s="342"/>
      <c r="E4" s="342"/>
      <c r="F4" s="342"/>
      <c r="G4" s="342"/>
      <c r="H4" s="342"/>
      <c r="I4" s="343"/>
      <c r="J4" s="348" t="s">
        <v>325</v>
      </c>
      <c r="K4" s="168"/>
      <c r="L4" s="168"/>
      <c r="M4" s="168"/>
      <c r="N4" s="168"/>
      <c r="O4" s="181"/>
    </row>
    <row r="5" spans="3:15" x14ac:dyDescent="0.4">
      <c r="D5" s="342"/>
      <c r="E5" s="342"/>
      <c r="F5" s="342"/>
      <c r="G5" s="342"/>
      <c r="H5" s="342"/>
      <c r="I5" s="343"/>
      <c r="J5" s="349"/>
      <c r="K5" s="167"/>
      <c r="L5" s="167"/>
      <c r="M5" s="167"/>
      <c r="N5" s="167"/>
      <c r="O5" s="182"/>
    </row>
    <row r="6" spans="3:15" x14ac:dyDescent="0.4">
      <c r="D6" s="342"/>
      <c r="E6" s="342"/>
      <c r="F6" s="342"/>
      <c r="G6" s="342"/>
      <c r="H6" s="342"/>
      <c r="I6" s="343"/>
      <c r="J6" s="183"/>
      <c r="K6" s="167"/>
      <c r="L6" s="167"/>
      <c r="M6" s="167"/>
      <c r="N6" s="167"/>
      <c r="O6" s="182"/>
    </row>
    <row r="7" spans="3:15" x14ac:dyDescent="0.4">
      <c r="C7" s="165" t="s">
        <v>334</v>
      </c>
      <c r="D7" s="165" t="s">
        <v>363</v>
      </c>
      <c r="J7" s="183"/>
      <c r="K7" s="167"/>
      <c r="L7" s="167"/>
      <c r="M7" s="167" t="s">
        <v>342</v>
      </c>
      <c r="N7" s="167"/>
      <c r="O7" s="182"/>
    </row>
    <row r="8" spans="3:15" ht="13.5" thickBot="1" x14ac:dyDescent="0.45">
      <c r="J8" s="184"/>
      <c r="K8" s="185"/>
      <c r="L8" s="185"/>
      <c r="M8" s="185"/>
      <c r="N8" s="185"/>
      <c r="O8" s="186"/>
    </row>
    <row r="9" spans="3:15" ht="20.25" customHeight="1" x14ac:dyDescent="0.4">
      <c r="C9" s="313" t="s">
        <v>309</v>
      </c>
      <c r="D9" s="314"/>
      <c r="E9" s="314"/>
      <c r="F9" s="314"/>
      <c r="G9" s="314"/>
      <c r="H9" s="314"/>
      <c r="I9" s="315"/>
      <c r="J9" s="313" t="s">
        <v>316</v>
      </c>
      <c r="K9" s="314"/>
      <c r="L9" s="314"/>
      <c r="M9" s="314"/>
      <c r="N9" s="314"/>
      <c r="O9" s="319"/>
    </row>
    <row r="10" spans="3:15" x14ac:dyDescent="0.4">
      <c r="C10" s="308" t="s">
        <v>344</v>
      </c>
      <c r="D10" s="309"/>
      <c r="E10" s="309" t="s">
        <v>345</v>
      </c>
      <c r="F10" s="309" t="s">
        <v>311</v>
      </c>
      <c r="G10" s="309" t="s">
        <v>312</v>
      </c>
      <c r="H10" s="309"/>
      <c r="I10" s="316" t="s">
        <v>315</v>
      </c>
      <c r="J10" s="318" t="s">
        <v>322</v>
      </c>
      <c r="K10" s="311"/>
      <c r="L10" s="311" t="s">
        <v>319</v>
      </c>
      <c r="M10" s="311"/>
      <c r="N10" s="311" t="s">
        <v>323</v>
      </c>
      <c r="O10" s="312"/>
    </row>
    <row r="11" spans="3:15" ht="13.5" thickBot="1" x14ac:dyDescent="0.45">
      <c r="C11" s="173" t="s">
        <v>310</v>
      </c>
      <c r="D11" s="171" t="s">
        <v>6</v>
      </c>
      <c r="E11" s="310"/>
      <c r="F11" s="310"/>
      <c r="G11" s="171" t="s">
        <v>313</v>
      </c>
      <c r="H11" s="171" t="s">
        <v>314</v>
      </c>
      <c r="I11" s="317"/>
      <c r="J11" s="180" t="s">
        <v>317</v>
      </c>
      <c r="K11" s="172" t="s">
        <v>318</v>
      </c>
      <c r="L11" s="172" t="s">
        <v>320</v>
      </c>
      <c r="M11" s="172" t="s">
        <v>321</v>
      </c>
      <c r="N11" s="320"/>
      <c r="O11" s="321"/>
    </row>
    <row r="12" spans="3:15" ht="24.95" customHeight="1" thickTop="1" x14ac:dyDescent="0.4">
      <c r="C12" s="174"/>
      <c r="D12" s="169"/>
      <c r="E12" s="169"/>
      <c r="F12" s="187"/>
      <c r="G12" s="169"/>
      <c r="H12" s="169"/>
      <c r="I12" s="177"/>
      <c r="J12" s="174"/>
      <c r="K12" s="169"/>
      <c r="L12" s="169"/>
      <c r="M12" s="169"/>
      <c r="N12" s="322"/>
      <c r="O12" s="323"/>
    </row>
    <row r="13" spans="3:15" ht="24.95" customHeight="1" x14ac:dyDescent="0.4">
      <c r="C13" s="175"/>
      <c r="D13" s="166"/>
      <c r="E13" s="166"/>
      <c r="F13" s="188"/>
      <c r="G13" s="166"/>
      <c r="H13" s="166"/>
      <c r="I13" s="178"/>
      <c r="J13" s="175"/>
      <c r="K13" s="166"/>
      <c r="L13" s="166"/>
      <c r="M13" s="166"/>
      <c r="N13" s="311"/>
      <c r="O13" s="312"/>
    </row>
    <row r="14" spans="3:15" ht="24.95" customHeight="1" x14ac:dyDescent="0.4">
      <c r="C14" s="175"/>
      <c r="D14" s="166"/>
      <c r="E14" s="166"/>
      <c r="F14" s="188"/>
      <c r="G14" s="166"/>
      <c r="H14" s="166"/>
      <c r="I14" s="178"/>
      <c r="J14" s="175"/>
      <c r="K14" s="166"/>
      <c r="L14" s="166"/>
      <c r="M14" s="166"/>
      <c r="N14" s="311"/>
      <c r="O14" s="312"/>
    </row>
    <row r="15" spans="3:15" ht="24.95" customHeight="1" x14ac:dyDescent="0.4">
      <c r="C15" s="175"/>
      <c r="D15" s="166"/>
      <c r="E15" s="166"/>
      <c r="F15" s="188"/>
      <c r="G15" s="166"/>
      <c r="H15" s="166"/>
      <c r="I15" s="178"/>
      <c r="J15" s="175"/>
      <c r="K15" s="166"/>
      <c r="L15" s="166"/>
      <c r="M15" s="166"/>
      <c r="N15" s="311"/>
      <c r="O15" s="312"/>
    </row>
    <row r="16" spans="3:15" ht="24.95" customHeight="1" x14ac:dyDescent="0.4">
      <c r="C16" s="175"/>
      <c r="D16" s="166"/>
      <c r="E16" s="166"/>
      <c r="F16" s="188"/>
      <c r="G16" s="166"/>
      <c r="H16" s="166"/>
      <c r="I16" s="178"/>
      <c r="J16" s="175"/>
      <c r="K16" s="166"/>
      <c r="L16" s="166"/>
      <c r="M16" s="166"/>
      <c r="N16" s="311"/>
      <c r="O16" s="312"/>
    </row>
    <row r="17" spans="3:15" ht="24.95" customHeight="1" x14ac:dyDescent="0.4">
      <c r="C17" s="175"/>
      <c r="D17" s="166"/>
      <c r="E17" s="166"/>
      <c r="F17" s="188"/>
      <c r="G17" s="166"/>
      <c r="H17" s="166"/>
      <c r="I17" s="178"/>
      <c r="J17" s="175"/>
      <c r="K17" s="166"/>
      <c r="L17" s="166"/>
      <c r="M17" s="166"/>
      <c r="N17" s="311"/>
      <c r="O17" s="312"/>
    </row>
    <row r="18" spans="3:15" ht="24.95" customHeight="1" x14ac:dyDescent="0.4">
      <c r="C18" s="175"/>
      <c r="D18" s="166"/>
      <c r="E18" s="166"/>
      <c r="F18" s="188"/>
      <c r="G18" s="166"/>
      <c r="H18" s="166"/>
      <c r="I18" s="178"/>
      <c r="J18" s="175"/>
      <c r="K18" s="166"/>
      <c r="L18" s="166"/>
      <c r="M18" s="166"/>
      <c r="N18" s="311"/>
      <c r="O18" s="312"/>
    </row>
    <row r="19" spans="3:15" ht="24.95" customHeight="1" x14ac:dyDescent="0.4">
      <c r="C19" s="175"/>
      <c r="D19" s="166"/>
      <c r="E19" s="166"/>
      <c r="F19" s="188"/>
      <c r="G19" s="166"/>
      <c r="H19" s="166"/>
      <c r="I19" s="178"/>
      <c r="J19" s="175"/>
      <c r="K19" s="166"/>
      <c r="L19" s="166"/>
      <c r="M19" s="166"/>
      <c r="N19" s="311"/>
      <c r="O19" s="312"/>
    </row>
    <row r="20" spans="3:15" ht="24.95" customHeight="1" x14ac:dyDescent="0.4">
      <c r="C20" s="175"/>
      <c r="D20" s="166"/>
      <c r="E20" s="166"/>
      <c r="F20" s="188"/>
      <c r="G20" s="166"/>
      <c r="H20" s="166"/>
      <c r="I20" s="178"/>
      <c r="J20" s="175"/>
      <c r="K20" s="166"/>
      <c r="L20" s="166"/>
      <c r="M20" s="166"/>
      <c r="N20" s="311"/>
      <c r="O20" s="312"/>
    </row>
    <row r="21" spans="3:15" ht="24.95" customHeight="1" x14ac:dyDescent="0.4">
      <c r="C21" s="175"/>
      <c r="D21" s="166"/>
      <c r="E21" s="166"/>
      <c r="F21" s="188"/>
      <c r="G21" s="166"/>
      <c r="H21" s="166"/>
      <c r="I21" s="178"/>
      <c r="J21" s="175"/>
      <c r="K21" s="166"/>
      <c r="L21" s="166"/>
      <c r="M21" s="166"/>
      <c r="N21" s="311"/>
      <c r="O21" s="312"/>
    </row>
    <row r="22" spans="3:15" ht="24.95" customHeight="1" x14ac:dyDescent="0.4">
      <c r="C22" s="175"/>
      <c r="D22" s="166"/>
      <c r="E22" s="166"/>
      <c r="F22" s="188"/>
      <c r="G22" s="166"/>
      <c r="H22" s="166"/>
      <c r="I22" s="178"/>
      <c r="J22" s="175"/>
      <c r="K22" s="166"/>
      <c r="L22" s="166"/>
      <c r="M22" s="166"/>
      <c r="N22" s="311"/>
      <c r="O22" s="312"/>
    </row>
    <row r="23" spans="3:15" ht="24.95" customHeight="1" x14ac:dyDescent="0.4">
      <c r="C23" s="175"/>
      <c r="D23" s="166"/>
      <c r="E23" s="166"/>
      <c r="F23" s="188"/>
      <c r="G23" s="166"/>
      <c r="H23" s="166"/>
      <c r="I23" s="178"/>
      <c r="J23" s="175"/>
      <c r="K23" s="166"/>
      <c r="L23" s="166"/>
      <c r="M23" s="166"/>
      <c r="N23" s="311"/>
      <c r="O23" s="312"/>
    </row>
    <row r="24" spans="3:15" ht="24.95" customHeight="1" thickBot="1" x14ac:dyDescent="0.45">
      <c r="C24" s="176"/>
      <c r="D24" s="170"/>
      <c r="E24" s="170"/>
      <c r="F24" s="189"/>
      <c r="G24" s="170"/>
      <c r="H24" s="170"/>
      <c r="I24" s="179"/>
      <c r="J24" s="176"/>
      <c r="K24" s="170"/>
      <c r="L24" s="170"/>
      <c r="M24" s="170"/>
      <c r="N24" s="320"/>
      <c r="O24" s="321"/>
    </row>
    <row r="25" spans="3:15" ht="20.100000000000001" customHeight="1" thickTop="1" x14ac:dyDescent="0.4">
      <c r="C25" s="350" t="s">
        <v>329</v>
      </c>
      <c r="D25" s="351"/>
      <c r="E25" s="352"/>
      <c r="F25" s="191">
        <f>SUM(F12:F24)</f>
        <v>0</v>
      </c>
      <c r="G25" s="333"/>
      <c r="H25" s="334"/>
      <c r="I25" s="335"/>
      <c r="J25" s="324" t="s">
        <v>328</v>
      </c>
      <c r="K25" s="325"/>
      <c r="L25" s="325"/>
      <c r="M25" s="325"/>
      <c r="N25" s="325"/>
      <c r="O25" s="326"/>
    </row>
    <row r="26" spans="3:15" ht="20.100000000000001" customHeight="1" x14ac:dyDescent="0.4">
      <c r="C26" s="305" t="s">
        <v>327</v>
      </c>
      <c r="D26" s="306"/>
      <c r="E26" s="307"/>
      <c r="F26" s="187">
        <f>ROUNDDOWN(F25*0.1,0)</f>
        <v>0</v>
      </c>
      <c r="G26" s="336"/>
      <c r="H26" s="337"/>
      <c r="I26" s="338"/>
      <c r="J26" s="327"/>
      <c r="K26" s="328"/>
      <c r="L26" s="328"/>
      <c r="M26" s="328"/>
      <c r="N26" s="328"/>
      <c r="O26" s="329"/>
    </row>
    <row r="27" spans="3:15" ht="20.100000000000001" customHeight="1" thickBot="1" x14ac:dyDescent="0.45">
      <c r="C27" s="302" t="s">
        <v>326</v>
      </c>
      <c r="D27" s="303"/>
      <c r="E27" s="304"/>
      <c r="F27" s="190">
        <f>SUM(F25+F26)</f>
        <v>0</v>
      </c>
      <c r="G27" s="339"/>
      <c r="H27" s="340"/>
      <c r="I27" s="341"/>
      <c r="J27" s="330"/>
      <c r="K27" s="331"/>
      <c r="L27" s="331"/>
      <c r="M27" s="331"/>
      <c r="N27" s="331"/>
      <c r="O27" s="332"/>
    </row>
    <row r="28" spans="3:15" ht="20.100000000000001" customHeight="1" x14ac:dyDescent="0.4">
      <c r="N28" s="337"/>
      <c r="O28" s="337"/>
    </row>
    <row r="29" spans="3:15" ht="20.100000000000001" customHeight="1" x14ac:dyDescent="0.4"/>
    <row r="30" spans="3:15" ht="20.100000000000001" customHeight="1" x14ac:dyDescent="0.4"/>
    <row r="31" spans="3:15" ht="20.100000000000001" customHeight="1" x14ac:dyDescent="0.4"/>
    <row r="32" spans="3:15"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sheetData>
  <mergeCells count="33">
    <mergeCell ref="J25:O27"/>
    <mergeCell ref="G25:I27"/>
    <mergeCell ref="D3:I6"/>
    <mergeCell ref="N28:O28"/>
    <mergeCell ref="J2:J3"/>
    <mergeCell ref="K2:O3"/>
    <mergeCell ref="J4:J5"/>
    <mergeCell ref="N24:O24"/>
    <mergeCell ref="N19:O19"/>
    <mergeCell ref="N20:O20"/>
    <mergeCell ref="N21:O21"/>
    <mergeCell ref="N22:O22"/>
    <mergeCell ref="C25:E25"/>
    <mergeCell ref="N13:O13"/>
    <mergeCell ref="N14:O14"/>
    <mergeCell ref="N15:O15"/>
    <mergeCell ref="N16:O16"/>
    <mergeCell ref="N17:O17"/>
    <mergeCell ref="N18:O18"/>
    <mergeCell ref="N23:O23"/>
    <mergeCell ref="C9:I9"/>
    <mergeCell ref="I10:I11"/>
    <mergeCell ref="J10:K10"/>
    <mergeCell ref="L10:M10"/>
    <mergeCell ref="J9:O9"/>
    <mergeCell ref="N10:O11"/>
    <mergeCell ref="N12:O12"/>
    <mergeCell ref="C27:E27"/>
    <mergeCell ref="C26:E26"/>
    <mergeCell ref="C10:D10"/>
    <mergeCell ref="G10:H10"/>
    <mergeCell ref="F10:F11"/>
    <mergeCell ref="E10:E11"/>
  </mergeCells>
  <phoneticPr fontId="1"/>
  <pageMargins left="0.51181102362204722" right="0.15748031496062992" top="0.39370078740157483"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60" zoomScaleNormal="100" workbookViewId="0"/>
  </sheetViews>
  <sheetFormatPr defaultRowHeight="18.75" x14ac:dyDescent="0.4"/>
  <cols>
    <col min="1" max="1" width="4.25" style="95" customWidth="1"/>
    <col min="2" max="2" width="25" style="95" customWidth="1"/>
    <col min="3" max="3" width="30.625" style="95" customWidth="1"/>
    <col min="4" max="5" width="38.375" style="95" customWidth="1"/>
    <col min="6" max="6" width="63" style="95" customWidth="1"/>
    <col min="7" max="16384" width="9" style="95"/>
  </cols>
  <sheetData>
    <row r="1" spans="1:6" ht="33.75" thickBot="1" x14ac:dyDescent="0.45">
      <c r="A1" s="93"/>
      <c r="B1" s="116" t="s">
        <v>308</v>
      </c>
      <c r="C1" s="93"/>
      <c r="D1" s="93"/>
      <c r="E1" s="93"/>
      <c r="F1" s="94" t="s">
        <v>353</v>
      </c>
    </row>
    <row r="2" spans="1:6" ht="15" customHeight="1" thickTop="1" thickBot="1" x14ac:dyDescent="0.45">
      <c r="A2" s="93"/>
      <c r="B2" s="360" t="s">
        <v>34</v>
      </c>
      <c r="C2" s="362" t="s">
        <v>16</v>
      </c>
      <c r="D2" s="364" t="s">
        <v>35</v>
      </c>
      <c r="E2" s="365"/>
      <c r="F2" s="353" t="s">
        <v>37</v>
      </c>
    </row>
    <row r="3" spans="1:6" ht="16.5" customHeight="1" thickBot="1" x14ac:dyDescent="0.45">
      <c r="A3" s="93"/>
      <c r="B3" s="361"/>
      <c r="C3" s="363"/>
      <c r="D3" s="117" t="s">
        <v>35</v>
      </c>
      <c r="E3" s="118" t="s">
        <v>36</v>
      </c>
      <c r="F3" s="354"/>
    </row>
    <row r="4" spans="1:6" ht="24" x14ac:dyDescent="0.4">
      <c r="A4" s="93"/>
      <c r="B4" s="119" t="s">
        <v>38</v>
      </c>
      <c r="C4" s="120" t="s">
        <v>39</v>
      </c>
      <c r="D4" s="121"/>
      <c r="E4" s="120"/>
      <c r="F4" s="122"/>
    </row>
    <row r="5" spans="1:6" ht="24.75" thickBot="1" x14ac:dyDescent="0.45">
      <c r="A5" s="93"/>
      <c r="B5" s="123"/>
      <c r="C5" s="124" t="s">
        <v>40</v>
      </c>
      <c r="D5" s="125"/>
      <c r="E5" s="124"/>
      <c r="F5" s="126" t="s">
        <v>41</v>
      </c>
    </row>
    <row r="6" spans="1:6" ht="24" x14ac:dyDescent="0.4">
      <c r="A6" s="93"/>
      <c r="B6" s="119" t="s">
        <v>42</v>
      </c>
      <c r="C6" s="120" t="s">
        <v>43</v>
      </c>
      <c r="D6" s="121" t="s">
        <v>44</v>
      </c>
      <c r="E6" s="120"/>
      <c r="F6" s="122"/>
    </row>
    <row r="7" spans="1:6" ht="24.75" thickBot="1" x14ac:dyDescent="0.45">
      <c r="A7" s="93"/>
      <c r="B7" s="127"/>
      <c r="C7" s="124" t="s">
        <v>64</v>
      </c>
      <c r="D7" s="125" t="s">
        <v>45</v>
      </c>
      <c r="E7" s="124"/>
      <c r="F7" s="126"/>
    </row>
    <row r="8" spans="1:6" ht="24" x14ac:dyDescent="0.4">
      <c r="A8" s="93"/>
      <c r="B8" s="119" t="s">
        <v>38</v>
      </c>
      <c r="C8" s="120" t="s">
        <v>65</v>
      </c>
      <c r="D8" s="128" t="s">
        <v>46</v>
      </c>
      <c r="E8" s="120"/>
      <c r="F8" s="122" t="s">
        <v>47</v>
      </c>
    </row>
    <row r="9" spans="1:6" ht="24" x14ac:dyDescent="0.4">
      <c r="A9" s="93"/>
      <c r="B9" s="129"/>
      <c r="C9" s="130" t="s">
        <v>66</v>
      </c>
      <c r="D9" s="131" t="s">
        <v>48</v>
      </c>
      <c r="E9" s="130"/>
      <c r="F9" s="132" t="s">
        <v>49</v>
      </c>
    </row>
    <row r="10" spans="1:6" ht="24" x14ac:dyDescent="0.4">
      <c r="A10" s="93"/>
      <c r="B10" s="129"/>
      <c r="C10" s="130"/>
      <c r="D10" s="131" t="s">
        <v>50</v>
      </c>
      <c r="E10" s="130"/>
      <c r="F10" s="133" t="s">
        <v>300</v>
      </c>
    </row>
    <row r="11" spans="1:6" ht="24" x14ac:dyDescent="0.4">
      <c r="A11" s="93"/>
      <c r="B11" s="129"/>
      <c r="C11" s="130"/>
      <c r="D11" s="131" t="s">
        <v>51</v>
      </c>
      <c r="E11" s="130"/>
      <c r="F11" s="133" t="s">
        <v>52</v>
      </c>
    </row>
    <row r="12" spans="1:6" ht="24" x14ac:dyDescent="0.4">
      <c r="A12" s="93"/>
      <c r="B12" s="129"/>
      <c r="C12" s="130"/>
      <c r="D12" s="131" t="s">
        <v>53</v>
      </c>
      <c r="E12" s="130"/>
      <c r="F12" s="133" t="s">
        <v>301</v>
      </c>
    </row>
    <row r="13" spans="1:6" ht="24" x14ac:dyDescent="0.4">
      <c r="A13" s="93"/>
      <c r="B13" s="129"/>
      <c r="C13" s="130"/>
      <c r="D13" s="131" t="s">
        <v>54</v>
      </c>
      <c r="E13" s="130"/>
      <c r="F13" s="133" t="s">
        <v>55</v>
      </c>
    </row>
    <row r="14" spans="1:6" ht="24" x14ac:dyDescent="0.4">
      <c r="A14" s="93"/>
      <c r="B14" s="129"/>
      <c r="C14" s="130" t="s">
        <v>63</v>
      </c>
      <c r="D14" s="131" t="s">
        <v>56</v>
      </c>
      <c r="E14" s="130"/>
      <c r="F14" s="133" t="s">
        <v>57</v>
      </c>
    </row>
    <row r="15" spans="1:6" ht="48" x14ac:dyDescent="0.4">
      <c r="A15" s="93"/>
      <c r="B15" s="129"/>
      <c r="C15" s="130"/>
      <c r="D15" s="131" t="s">
        <v>58</v>
      </c>
      <c r="E15" s="130"/>
      <c r="F15" s="134" t="s">
        <v>59</v>
      </c>
    </row>
    <row r="16" spans="1:6" ht="72.75" thickBot="1" x14ac:dyDescent="0.45">
      <c r="A16" s="93"/>
      <c r="B16" s="135"/>
      <c r="C16" s="136"/>
      <c r="D16" s="137" t="s">
        <v>60</v>
      </c>
      <c r="E16" s="136" t="s">
        <v>61</v>
      </c>
      <c r="F16" s="138" t="s">
        <v>62</v>
      </c>
    </row>
    <row r="17" spans="1:6" ht="24" x14ac:dyDescent="0.4">
      <c r="A17" s="93"/>
      <c r="B17" s="139" t="s">
        <v>67</v>
      </c>
      <c r="C17" s="140" t="s">
        <v>68</v>
      </c>
      <c r="D17" s="141" t="s">
        <v>69</v>
      </c>
      <c r="E17" s="140" t="s">
        <v>70</v>
      </c>
      <c r="F17" s="142"/>
    </row>
    <row r="18" spans="1:6" ht="48" x14ac:dyDescent="0.4">
      <c r="A18" s="93"/>
      <c r="B18" s="143"/>
      <c r="C18" s="144" t="s">
        <v>71</v>
      </c>
      <c r="D18" s="145" t="s">
        <v>72</v>
      </c>
      <c r="E18" s="144" t="s">
        <v>70</v>
      </c>
      <c r="F18" s="146"/>
    </row>
    <row r="19" spans="1:6" ht="24" x14ac:dyDescent="0.4">
      <c r="A19" s="93"/>
      <c r="B19" s="143"/>
      <c r="C19" s="144" t="s">
        <v>73</v>
      </c>
      <c r="D19" s="147" t="s">
        <v>74</v>
      </c>
      <c r="E19" s="144" t="s">
        <v>70</v>
      </c>
      <c r="F19" s="146"/>
    </row>
    <row r="20" spans="1:6" ht="24.75" thickBot="1" x14ac:dyDescent="0.45">
      <c r="A20" s="93"/>
      <c r="B20" s="135"/>
      <c r="C20" s="136" t="s">
        <v>75</v>
      </c>
      <c r="D20" s="137" t="s">
        <v>76</v>
      </c>
      <c r="E20" s="136" t="s">
        <v>77</v>
      </c>
      <c r="F20" s="148"/>
    </row>
    <row r="21" spans="1:6" ht="24" x14ac:dyDescent="0.4">
      <c r="A21" s="93"/>
      <c r="B21" s="119" t="s">
        <v>78</v>
      </c>
      <c r="C21" s="149" t="s">
        <v>79</v>
      </c>
      <c r="D21" s="128" t="s">
        <v>44</v>
      </c>
      <c r="E21" s="120"/>
      <c r="F21" s="122"/>
    </row>
    <row r="22" spans="1:6" ht="24" x14ac:dyDescent="0.4">
      <c r="A22" s="93"/>
      <c r="B22" s="129"/>
      <c r="C22" s="130"/>
      <c r="D22" s="131" t="s">
        <v>80</v>
      </c>
      <c r="E22" s="130"/>
      <c r="F22" s="132"/>
    </row>
    <row r="23" spans="1:6" ht="24.75" thickBot="1" x14ac:dyDescent="0.45">
      <c r="A23" s="93"/>
      <c r="B23" s="123"/>
      <c r="C23" s="124"/>
      <c r="D23" s="150" t="s">
        <v>45</v>
      </c>
      <c r="E23" s="124"/>
      <c r="F23" s="126"/>
    </row>
    <row r="24" spans="1:6" ht="24" x14ac:dyDescent="0.4">
      <c r="A24" s="93"/>
      <c r="B24" s="119" t="s">
        <v>81</v>
      </c>
      <c r="C24" s="149" t="s">
        <v>82</v>
      </c>
      <c r="D24" s="128" t="s">
        <v>83</v>
      </c>
      <c r="E24" s="120"/>
      <c r="F24" s="122"/>
    </row>
    <row r="25" spans="1:6" ht="24" x14ac:dyDescent="0.4">
      <c r="A25" s="93"/>
      <c r="B25" s="143"/>
      <c r="C25" s="144"/>
      <c r="D25" s="147" t="s">
        <v>84</v>
      </c>
      <c r="E25" s="144" t="s">
        <v>85</v>
      </c>
      <c r="F25" s="146"/>
    </row>
    <row r="26" spans="1:6" ht="96.75" customHeight="1" x14ac:dyDescent="0.4">
      <c r="A26" s="93"/>
      <c r="B26" s="129"/>
      <c r="C26" s="130" t="s">
        <v>86</v>
      </c>
      <c r="D26" s="131" t="s">
        <v>87</v>
      </c>
      <c r="E26" s="130"/>
      <c r="F26" s="151" t="s">
        <v>302</v>
      </c>
    </row>
    <row r="27" spans="1:6" ht="24" x14ac:dyDescent="0.4">
      <c r="A27" s="93"/>
      <c r="B27" s="129"/>
      <c r="C27" s="130"/>
      <c r="D27" s="131" t="s">
        <v>88</v>
      </c>
      <c r="E27" s="130"/>
      <c r="F27" s="132"/>
    </row>
    <row r="28" spans="1:6" ht="24" x14ac:dyDescent="0.4">
      <c r="A28" s="93"/>
      <c r="B28" s="143"/>
      <c r="C28" s="144"/>
      <c r="D28" s="147" t="s">
        <v>89</v>
      </c>
      <c r="E28" s="144" t="s">
        <v>77</v>
      </c>
      <c r="F28" s="146"/>
    </row>
    <row r="29" spans="1:6" ht="24.75" thickBot="1" x14ac:dyDescent="0.45">
      <c r="A29" s="93"/>
      <c r="B29" s="123"/>
      <c r="C29" s="124" t="s">
        <v>90</v>
      </c>
      <c r="D29" s="150" t="s">
        <v>91</v>
      </c>
      <c r="E29" s="124" t="s">
        <v>92</v>
      </c>
      <c r="F29" s="126"/>
    </row>
    <row r="30" spans="1:6" ht="24.75" thickBot="1" x14ac:dyDescent="0.45">
      <c r="A30" s="93"/>
      <c r="B30" s="152" t="s">
        <v>38</v>
      </c>
      <c r="C30" s="153" t="s">
        <v>93</v>
      </c>
      <c r="D30" s="154" t="s">
        <v>84</v>
      </c>
      <c r="E30" s="153" t="s">
        <v>94</v>
      </c>
      <c r="F30" s="155"/>
    </row>
    <row r="31" spans="1:6" ht="40.5" customHeight="1" x14ac:dyDescent="0.4">
      <c r="A31" s="93"/>
      <c r="B31" s="119" t="s">
        <v>95</v>
      </c>
      <c r="C31" s="120" t="s">
        <v>96</v>
      </c>
      <c r="D31" s="121"/>
      <c r="E31" s="120"/>
      <c r="F31" s="219" t="s">
        <v>98</v>
      </c>
    </row>
    <row r="32" spans="1:6" ht="24.75" thickBot="1" x14ac:dyDescent="0.45">
      <c r="A32" s="93"/>
      <c r="B32" s="123"/>
      <c r="C32" s="124" t="s">
        <v>97</v>
      </c>
      <c r="D32" s="125"/>
      <c r="E32" s="124"/>
      <c r="F32" s="126" t="s">
        <v>99</v>
      </c>
    </row>
    <row r="33" spans="1:6" ht="24.75" thickBot="1" x14ac:dyDescent="0.45">
      <c r="A33" s="93"/>
      <c r="B33" s="156" t="s">
        <v>100</v>
      </c>
      <c r="C33" s="157" t="s">
        <v>303</v>
      </c>
      <c r="D33" s="158"/>
      <c r="E33" s="157"/>
      <c r="F33" s="159" t="s">
        <v>304</v>
      </c>
    </row>
    <row r="34" spans="1:6" s="161" customFormat="1" ht="24.75" thickTop="1" x14ac:dyDescent="0.4">
      <c r="A34" s="112"/>
      <c r="B34" s="355" t="s">
        <v>101</v>
      </c>
      <c r="C34" s="355"/>
      <c r="D34" s="358" t="s">
        <v>104</v>
      </c>
      <c r="E34" s="358"/>
      <c r="F34" s="160" t="s">
        <v>305</v>
      </c>
    </row>
    <row r="35" spans="1:6" ht="24" x14ac:dyDescent="0.4">
      <c r="A35" s="93"/>
      <c r="B35" s="356" t="s">
        <v>102</v>
      </c>
      <c r="C35" s="356"/>
      <c r="D35" s="359" t="s">
        <v>105</v>
      </c>
      <c r="E35" s="359"/>
      <c r="F35" s="162" t="s">
        <v>106</v>
      </c>
    </row>
    <row r="36" spans="1:6" ht="24" x14ac:dyDescent="0.4">
      <c r="A36" s="93"/>
      <c r="B36" s="357" t="s">
        <v>103</v>
      </c>
      <c r="C36" s="357"/>
      <c r="D36" s="276"/>
      <c r="E36" s="276"/>
      <c r="F36" s="162"/>
    </row>
    <row r="37" spans="1:6" ht="24" x14ac:dyDescent="0.4">
      <c r="A37" s="93"/>
      <c r="B37" s="163"/>
      <c r="C37" s="163"/>
      <c r="D37" s="163"/>
      <c r="E37" s="163"/>
      <c r="F37" s="163"/>
    </row>
    <row r="38" spans="1:6" ht="24" x14ac:dyDescent="0.4">
      <c r="B38" s="164" t="s">
        <v>107</v>
      </c>
      <c r="C38" s="164" t="s">
        <v>108</v>
      </c>
      <c r="D38" s="163"/>
      <c r="E38" s="163"/>
      <c r="F38" s="163"/>
    </row>
  </sheetData>
  <mergeCells count="10">
    <mergeCell ref="F2:F3"/>
    <mergeCell ref="B34:C34"/>
    <mergeCell ref="B35:C35"/>
    <mergeCell ref="B36:C36"/>
    <mergeCell ref="D34:E34"/>
    <mergeCell ref="D35:E35"/>
    <mergeCell ref="D36:E36"/>
    <mergeCell ref="B2:B3"/>
    <mergeCell ref="C2:C3"/>
    <mergeCell ref="D2:E2"/>
  </mergeCells>
  <phoneticPr fontId="1"/>
  <pageMargins left="0.70866141732283472" right="0.31496062992125984" top="0.74803149606299213" bottom="0.35433070866141736" header="0.31496062992125984" footer="0.11811023622047245"/>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契約単価算定表</vt:lpstr>
      <vt:lpstr>（様式1）公共汚水桝設置指示書</vt:lpstr>
      <vt:lpstr>（様式2）公共汚水桝設置完了報告書</vt:lpstr>
      <vt:lpstr>(様式3)実績報告書(兼請求明細書)</vt:lpstr>
      <vt:lpstr>（様式4）公共ます設置業務委託写真・出来形管理基準</vt:lpstr>
      <vt:lpstr>'（様式1）公共汚水桝設置指示書'!Print_Area</vt:lpstr>
      <vt:lpstr>'（様式2）公共汚水桝設置完了報告書'!Print_Area</vt:lpstr>
      <vt:lpstr>'（様式4）公共ます設置業務委託写真・出来形管理基準'!Print_Area</vt:lpstr>
      <vt:lpstr>契約単価算定表!Print_Area</vt:lpstr>
      <vt:lpstr>契約単価算定表!Print_Titles</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suido-054</dc:creator>
  <cp:lastModifiedBy>suido-043</cp:lastModifiedBy>
  <cp:lastPrinted>2024-04-02T07:34:13Z</cp:lastPrinted>
  <dcterms:created xsi:type="dcterms:W3CDTF">2023-01-26T02:58:12Z</dcterms:created>
  <dcterms:modified xsi:type="dcterms:W3CDTF">2024-04-04T02:02:30Z</dcterms:modified>
</cp:coreProperties>
</file>