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ZUUW0OG8HWSS4qfYXt9D/VBE7vXvdxvhIgCJkUQeBiP/f2O5ObwlyL7yXVWE0Vp4bNxCngXIhdUghA3ExIPXXg==" workbookSaltValue="KeL+bjYL7oRCdIfDrN0Z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<sst xmlns="http://schemas.openxmlformats.org/spreadsheetml/2006/main" count="231" uniqueCount="119">
  <si>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</si>
  <si>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</si>
  <si>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</si>
  <si>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</si>
  <si>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</si>
  <si>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</si>
  <si>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</si>
  <si>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</si>
  <si>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</si>
  <si>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</si>
  <si>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</si>
  <si>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</si>
  <si>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</si>
  <si>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</si>
  <si>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</si>
  <si>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</si>
  <si>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</si>
  <si>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</si>
  <si>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</si>
  <si>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</si>
  <si>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</si>
  <si>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</si>
  <si>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</si>
  <si>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</si>
  <si>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</si>
  <si>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</si>
  <si>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</si>
  <si>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</si>
  <si>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</si>
  <si>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</si>
  <si>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</si>
  <si>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</si>
  <si>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</si>
  <si>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</si>
  <si>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</si>
  <si>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</si>
  <si>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</si>
  <si>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</si>
  <si>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</si>
  <si>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</si>
  <si>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</si>
  <si>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</si>
  <si>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</si>
  <si>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</si>
  <si>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</si>
  <si>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</si>
  <si>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</si>
  <si>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</si>
  <si>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</si>
  <si>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</si>
  <si>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</si>
  <si>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</si>
  <si>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</si>
  <si>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</si>
  <si>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</si>
  <si>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</si>
  <si>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</si>
  <si>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</si>
  <si>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</si>
  <si>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</si>
  <si>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</si>
  <si>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</si>
  <si>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</si>
  <si>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</si>
  <si>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</si>
  <si>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</si>
  <si>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</si>
  <si>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</si>
  <si>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</si>
  <si>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</si>
  <si>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</si>
  <si>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</si>
  <si>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</si>
  <si>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</si>
  <si>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</si>
  <si>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</si>
  <si>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</si>
  <si>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</si>
  <si>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</si>
  <si>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</si>
  <si>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</si>
  <si>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</si>
  <si>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</si>
  <si>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</si>
  <si>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</si>
  <si>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</si>
  <si>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</si>
  <si>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</si>
  <si>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</si>
  <si>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</si>
  <si>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</si>
  <si>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</si>
  <si>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</si>
  <si>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</si>
  <si>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</si>
  <si>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</si>
  <si>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</si>
  <si>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</si>
  <si>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</si>
  <si>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</si>
  <si>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</si>
  <si>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</si>
  <si>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</si>
  <si>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</si>
  <si>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</si>
  <si>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</si>
  <si>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</si>
  <si>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</si>
  <si>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</si>
  <si>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</si>
  <si>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</si>
  <si>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</si>
  <si>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</si>
  <si>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</si>
  <si>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</si>
  <si>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</si>
  <si>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「有形固定資産減価償却率」は類似団体より高い水準であり、年々増加していることから、施設等の老朽化を考慮し、改築・更新等を検討する必要性がある。
「管渠老朽化率」「管渠改善率」は未だ０％であり、供用開始から17年であるため耐用年数（50年）を超えている管渠はない。</t>
    <rPh sb="28" eb="30">
      <t>ネンネン</t>
    </rPh>
    <rPh sb="30" eb="32">
      <t>ゾウカ</t>
    </rPh>
    <rPh sb="41" eb="43">
      <t>シセツ</t>
    </rPh>
    <rPh sb="43" eb="44">
      <t>トウ</t>
    </rPh>
    <rPh sb="45" eb="48">
      <t>ロウキュウカ</t>
    </rPh>
    <rPh sb="49" eb="51">
      <t>コウリョ</t>
    </rPh>
    <rPh sb="53" eb="55">
      <t>カイチク</t>
    </rPh>
    <rPh sb="56" eb="58">
      <t>コウシン</t>
    </rPh>
    <rPh sb="58" eb="59">
      <t>トウ</t>
    </rPh>
    <rPh sb="60" eb="62">
      <t>ケントウ</t>
    </rPh>
    <rPh sb="64" eb="67">
      <t>ヒツヨウセイ</t>
    </rPh>
    <rPh sb="81" eb="83">
      <t>カンキョ</t>
    </rPh>
    <rPh sb="83" eb="85">
      <t>カイゼン</t>
    </rPh>
    <rPh sb="85" eb="86">
      <t>リツ</t>
    </rPh>
    <phoneticPr fontId="4"/>
  </si>
  <si>
    <t>　経営の健全性・効率性については、水洗化率の向上はあまり見込めないため、小規模の処理施設においての効率的な維持管理方法等の検討を行い、今後も使用料の増加、経費の削減に努め、累積欠損金を減らしていかなければならない。また、今後の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
　なお、上記の各種取り組みを盛り込んだ経営戦略を令和４年12月５日に改定済である。</t>
    <rPh sb="67" eb="69">
      <t>コンゴ</t>
    </rPh>
    <rPh sb="70" eb="73">
      <t>シヨウリョウ</t>
    </rPh>
    <rPh sb="74" eb="76">
      <t>ゾウカ</t>
    </rPh>
    <rPh sb="110" eb="112">
      <t>コンゴ</t>
    </rPh>
    <rPh sb="115" eb="117">
      <t>カイリョウ</t>
    </rPh>
    <phoneticPr fontId="4"/>
  </si>
  <si>
    <t>「経常収支比率」は分流式経費に係る一般会計からの繰入金の増に伴う経常収益の増により前年度よりも良好となっており、類似団体と比べても良好な状態となっている。
「経費回収率」「汚水処理原価」は類似団体と比べて比較的良好であるものの、大きく使用料収入で維持管理費が賄えていない状況は変わらないことから、引き続き適正な使用料収入の確保及び汚水処理費の削減が必要である。
「累積欠損金比率」「流動比率」は維持管理に係る費用の増に伴い経常損失となったことから、前年度よりも不良な状態となっており、類似団体と比較しても不良な状態となっていることから、今後は経費削減に努める。
「企業債残高対事業規模比率」は減少傾向にあるものの、類似団体より高い水準であることから、企業債の残高を着実に減らし、比率の改善に努める。
「施設利用率」「水洗化率」は横ばいの状態であるため、処理能力の余剰部分の有効利用、加入率の向上を図る必要がある。</t>
    <rPh sb="28" eb="29">
      <t>ゾウ</t>
    </rPh>
    <rPh sb="30" eb="31">
      <t>トモナ</t>
    </rPh>
    <rPh sb="61" eb="62">
      <t>クラ</t>
    </rPh>
    <rPh sb="65" eb="67">
      <t>リョウコウ</t>
    </rPh>
    <rPh sb="68" eb="70">
      <t>ジョウタイ</t>
    </rPh>
    <rPh sb="94" eb="96">
      <t>ルイジ</t>
    </rPh>
    <rPh sb="96" eb="98">
      <t>ダンタイ</t>
    </rPh>
    <rPh sb="99" eb="100">
      <t>クラ</t>
    </rPh>
    <rPh sb="102" eb="105">
      <t>ヒカクテキ</t>
    </rPh>
    <rPh sb="105" eb="107">
      <t>リョウコウ</t>
    </rPh>
    <rPh sb="148" eb="149">
      <t>ヒ</t>
    </rPh>
    <rPh sb="150" eb="151">
      <t>ツヅ</t>
    </rPh>
    <rPh sb="209" eb="210">
      <t>トモナ</t>
    </rPh>
    <rPh sb="268" eb="270">
      <t>コンゴ</t>
    </rPh>
    <rPh sb="271" eb="273">
      <t>ケイヒ</t>
    </rPh>
    <rPh sb="273" eb="275">
      <t>サクゲン</t>
    </rPh>
    <rPh sb="276" eb="277">
      <t>ツト</t>
    </rPh>
    <rPh sb="296" eb="298">
      <t>ゲンショウ</t>
    </rPh>
    <rPh sb="315" eb="317">
      <t>スイジュン</t>
    </rPh>
    <rPh sb="358" eb="361">
      <t>スイセンカ</t>
    </rPh>
    <rPh sb="361" eb="362">
      <t>リツ</t>
    </rPh>
    <rPh sb="364" eb="365">
      <t>ヨコ</t>
    </rPh>
    <rPh sb="368" eb="370">
      <t>ジョウタイ</t>
    </rPh>
    <rPh sb="376" eb="378">
      <t>ショリ</t>
    </rPh>
    <rPh sb="378" eb="380">
      <t>ノウリョク</t>
    </rPh>
    <rPh sb="381" eb="383">
      <t>ヨジョウ</t>
    </rPh>
    <rPh sb="383" eb="385">
      <t>ブブン</t>
    </rPh>
    <rPh sb="386" eb="388">
      <t>ユウコウ</t>
    </rPh>
    <rPh sb="388" eb="390">
      <t>リヨウ</t>
    </rPh>
    <rPh sb="391" eb="393">
      <t>カニュウ</t>
    </rPh>
    <rPh sb="393" eb="394">
      <t>リツ</t>
    </rPh>
    <rPh sb="395" eb="397">
      <t>コウジョウ</t>
    </rPh>
    <rPh sb="398" eb="39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</si>
</sst>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A6-4C0B-A51C-A4F41E76D4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A6-4C0B-A51C-A4F41E76D4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45.53</c:v>
                </c:pt>
                <c:pt idx="1">
                  <c:v>47.15</c:v>
                </c:pt>
                <c:pt idx="2">
                  <c:v>47.15</c:v>
                </c:pt>
                <c:pt idx="3">
                  <c:v>47.15</c:v>
                </c:pt>
                <c:pt idx="4">
                  <c:v>46.34</c:v>
                </c:pt>
              </c:numCache>
            </c:numRef>
          </c:val>
          <c:extLst>
            <c:ext xmlns:c16="http://schemas.microsoft.com/office/drawing/2014/chart" uri="{C3380CC4-5D6E-409C-BE32-E72D297353CC}">
              <c16:uniqueId val="{00000000-D92B-49E4-ABAE-F015DE5E4A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D92B-49E4-ABAE-F015DE5E4A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98.23</c:v>
                </c:pt>
                <c:pt idx="1">
                  <c:v>98.13</c:v>
                </c:pt>
                <c:pt idx="2">
                  <c:v>97.77</c:v>
                </c:pt>
                <c:pt idx="3">
                  <c:v>97.65</c:v>
                </c:pt>
                <c:pt idx="4">
                  <c:v>97.59</c:v>
                </c:pt>
              </c:numCache>
            </c:numRef>
          </c:val>
          <c:extLst>
            <c:ext xmlns:c16="http://schemas.microsoft.com/office/drawing/2014/chart" uri="{C3380CC4-5D6E-409C-BE32-E72D297353CC}">
              <c16:uniqueId val="{00000000-647F-4B31-93E7-89A3136628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91.52</c:v>
                </c:pt>
                <c:pt idx="2">
                  <c:v>90.33</c:v>
                </c:pt>
                <c:pt idx="3">
                  <c:v>90.04</c:v>
                </c:pt>
                <c:pt idx="4">
                  <c:v>90.58</c:v>
                </c:pt>
              </c:numCache>
            </c:numRef>
          </c:val>
          <c:smooth val="0"/>
          <c:extLst>
            <c:ext xmlns:c16="http://schemas.microsoft.com/office/drawing/2014/chart" uri="{C3380CC4-5D6E-409C-BE32-E72D297353CC}">
              <c16:uniqueId val="{00000001-647F-4B31-93E7-89A3136628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95.26</c:v>
                </c:pt>
                <c:pt idx="1">
                  <c:v>96.27</c:v>
                </c:pt>
                <c:pt idx="2">
                  <c:v>97.2</c:v>
                </c:pt>
                <c:pt idx="3">
                  <c:v>98.07</c:v>
                </c:pt>
                <c:pt idx="4">
                  <c:v>99.69</c:v>
                </c:pt>
              </c:numCache>
            </c:numRef>
          </c:val>
          <c:extLst>
            <c:ext xmlns:c16="http://schemas.microsoft.com/office/drawing/2014/chart" uri="{C3380CC4-5D6E-409C-BE32-E72D297353CC}">
              <c16:uniqueId val="{00000000-E8B5-4A64-82B7-7DCB72797D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94.96</c:v>
                </c:pt>
                <c:pt idx="1">
                  <c:v>91.26</c:v>
                </c:pt>
                <c:pt idx="2">
                  <c:v>99.2</c:v>
                </c:pt>
                <c:pt idx="3">
                  <c:v>100.42</c:v>
                </c:pt>
                <c:pt idx="4">
                  <c:v>98.03</c:v>
                </c:pt>
              </c:numCache>
            </c:numRef>
          </c:val>
          <c:smooth val="0"/>
          <c:extLst>
            <c:ext xmlns:c16="http://schemas.microsoft.com/office/drawing/2014/chart" uri="{C3380CC4-5D6E-409C-BE32-E72D297353CC}">
              <c16:uniqueId val="{00000001-E8B5-4A64-82B7-7DCB72797D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38.03</c:v>
                </c:pt>
                <c:pt idx="1">
                  <c:v>40.67</c:v>
                </c:pt>
                <c:pt idx="2">
                  <c:v>43.32</c:v>
                </c:pt>
                <c:pt idx="3">
                  <c:v>45.96</c:v>
                </c:pt>
                <c:pt idx="4">
                  <c:v>48.6</c:v>
                </c:pt>
              </c:numCache>
            </c:numRef>
          </c:val>
          <c:extLst>
            <c:ext xmlns:c16="http://schemas.microsoft.com/office/drawing/2014/chart" uri="{C3380CC4-5D6E-409C-BE32-E72D297353CC}">
              <c16:uniqueId val="{00000000-5BC1-4E48-8F71-A17ECECF1D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31.15</c:v>
                </c:pt>
                <c:pt idx="1">
                  <c:v>30.28</c:v>
                </c:pt>
                <c:pt idx="2">
                  <c:v>31</c:v>
                </c:pt>
                <c:pt idx="3">
                  <c:v>29.28</c:v>
                </c:pt>
                <c:pt idx="4">
                  <c:v>32.380000000000003</c:v>
                </c:pt>
              </c:numCache>
            </c:numRef>
          </c:val>
          <c:smooth val="0"/>
          <c:extLst>
            <c:ext xmlns:c16="http://schemas.microsoft.com/office/drawing/2014/chart" uri="{C3380CC4-5D6E-409C-BE32-E72D297353CC}">
              <c16:uniqueId val="{00000001-5BC1-4E48-8F71-A17ECECF1D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5-4D58-A3BB-4EE7EDE77C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D5-4D58-A3BB-4EE7EDE77C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2510.59</c:v>
                </c:pt>
                <c:pt idx="1">
                  <c:v>2667.87</c:v>
                </c:pt>
                <c:pt idx="2">
                  <c:v>2678.93</c:v>
                </c:pt>
                <c:pt idx="3">
                  <c:v>2677.94</c:v>
                </c:pt>
                <c:pt idx="4">
                  <c:v>2724.84</c:v>
                </c:pt>
              </c:numCache>
            </c:numRef>
          </c:val>
          <c:extLst>
            <c:ext xmlns:c16="http://schemas.microsoft.com/office/drawing/2014/chart" uri="{C3380CC4-5D6E-409C-BE32-E72D297353CC}">
              <c16:uniqueId val="{00000000-0C0A-4656-8A0A-24D568CF8A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2162.27</c:v>
                </c:pt>
                <c:pt idx="1">
                  <c:v>1597.09</c:v>
                </c:pt>
                <c:pt idx="2">
                  <c:v>1500.46</c:v>
                </c:pt>
                <c:pt idx="3">
                  <c:v>762.05</c:v>
                </c:pt>
                <c:pt idx="4">
                  <c:v>755.68</c:v>
                </c:pt>
              </c:numCache>
            </c:numRef>
          </c:val>
          <c:smooth val="0"/>
          <c:extLst>
            <c:ext xmlns:c16="http://schemas.microsoft.com/office/drawing/2014/chart" uri="{C3380CC4-5D6E-409C-BE32-E72D297353CC}">
              <c16:uniqueId val="{00000001-0C0A-4656-8A0A-24D568CF8A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95.88</c:v>
                </c:pt>
                <c:pt idx="1">
                  <c:v>94.1</c:v>
                </c:pt>
                <c:pt idx="2">
                  <c:v>92.38</c:v>
                </c:pt>
                <c:pt idx="3">
                  <c:v>90.48</c:v>
                </c:pt>
                <c:pt idx="4">
                  <c:v>89.16</c:v>
                </c:pt>
              </c:numCache>
            </c:numRef>
          </c:val>
          <c:extLst>
            <c:ext xmlns:c16="http://schemas.microsoft.com/office/drawing/2014/chart" uri="{C3380CC4-5D6E-409C-BE32-E72D297353CC}">
              <c16:uniqueId val="{00000000-B12A-4677-B70F-A6001487EE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86.34</c:v>
                </c:pt>
                <c:pt idx="1">
                  <c:v>88.56</c:v>
                </c:pt>
                <c:pt idx="2">
                  <c:v>81.260000000000005</c:v>
                </c:pt>
                <c:pt idx="3">
                  <c:v>92.61</c:v>
                </c:pt>
                <c:pt idx="4">
                  <c:v>91.41</c:v>
                </c:pt>
              </c:numCache>
            </c:numRef>
          </c:val>
          <c:smooth val="0"/>
          <c:extLst>
            <c:ext xmlns:c16="http://schemas.microsoft.com/office/drawing/2014/chart" uri="{C3380CC4-5D6E-409C-BE32-E72D297353CC}">
              <c16:uniqueId val="{00000001-B12A-4677-B70F-A6001487EE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3719.35</c:v>
                </c:pt>
                <c:pt idx="1">
                  <c:v>3940.4</c:v>
                </c:pt>
                <c:pt idx="2">
                  <c:v>3601.35</c:v>
                </c:pt>
                <c:pt idx="3">
                  <c:v>3180.99</c:v>
                </c:pt>
                <c:pt idx="4">
                  <c:v>2763.32</c:v>
                </c:pt>
              </c:numCache>
            </c:numRef>
          </c:val>
          <c:extLst>
            <c:ext xmlns:c16="http://schemas.microsoft.com/office/drawing/2014/chart" uri="{C3380CC4-5D6E-409C-BE32-E72D297353CC}">
              <c16:uniqueId val="{00000000-5ABC-4B91-8C82-8DB7A24AE3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1837.88</c:v>
                </c:pt>
                <c:pt idx="2">
                  <c:v>1748.51</c:v>
                </c:pt>
                <c:pt idx="3">
                  <c:v>1640.16</c:v>
                </c:pt>
                <c:pt idx="4">
                  <c:v>1521.05</c:v>
                </c:pt>
              </c:numCache>
            </c:numRef>
          </c:val>
          <c:smooth val="0"/>
          <c:extLst>
            <c:ext xmlns:c16="http://schemas.microsoft.com/office/drawing/2014/chart" uri="{C3380CC4-5D6E-409C-BE32-E72D297353CC}">
              <c16:uniqueId val="{00000001-5ABC-4B91-8C82-8DB7A24AE3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50.91</c:v>
                </c:pt>
                <c:pt idx="1">
                  <c:v>49.17</c:v>
                </c:pt>
                <c:pt idx="2">
                  <c:v>46.23</c:v>
                </c:pt>
                <c:pt idx="3">
                  <c:v>49.73</c:v>
                </c:pt>
                <c:pt idx="4">
                  <c:v>48.92</c:v>
                </c:pt>
              </c:numCache>
            </c:numRef>
          </c:val>
          <c:extLst>
            <c:ext xmlns:c16="http://schemas.microsoft.com/office/drawing/2014/chart" uri="{C3380CC4-5D6E-409C-BE32-E72D297353CC}">
              <c16:uniqueId val="{00000000-0A2A-42CB-879D-CBCF2EDB39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0A2A-42CB-879D-CBCF2EDB39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397.19</c:v>
                </c:pt>
                <c:pt idx="1">
                  <c:v>409.09</c:v>
                </c:pt>
                <c:pt idx="2">
                  <c:v>437.92</c:v>
                </c:pt>
                <c:pt idx="3">
                  <c:v>407.44</c:v>
                </c:pt>
                <c:pt idx="4">
                  <c:v>418.94</c:v>
                </c:pt>
              </c:numCache>
            </c:numRef>
          </c:val>
          <c:extLst>
            <c:ext xmlns:c16="http://schemas.microsoft.com/office/drawing/2014/chart" uri="{C3380CC4-5D6E-409C-BE32-E72D297353CC}">
              <c16:uniqueId val="{00000000-8C0D-41F5-AE39-1C63499AA3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525.22</c:v>
                </c:pt>
                <c:pt idx="2">
                  <c:v>520.91999999999996</c:v>
                </c:pt>
                <c:pt idx="3">
                  <c:v>486.77</c:v>
                </c:pt>
                <c:pt idx="4">
                  <c:v>502.1</c:v>
                </c:pt>
              </c:numCache>
            </c:numRef>
          </c:val>
          <c:smooth val="0"/>
          <c:extLst>
            <c:ext xmlns:c16="http://schemas.microsoft.com/office/drawing/2014/chart" uri="{C3380CC4-5D6E-409C-BE32-E72D297353CC}">
              <c16:uniqueId val="{00000001-8C0D-41F5-AE39-1C63499AA3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59666</v>
      </c>
      <c r="AM8" s="42"/>
      <c r="AN8" s="42"/>
      <c r="AO8" s="42"/>
      <c r="AP8" s="42"/>
      <c r="AQ8" s="42"/>
      <c r="AR8" s="42"/>
      <c r="AS8" s="42"/>
      <c r="AT8" s="35">
        <f>データ!T6</f>
        <v>725.65</v>
      </c>
      <c r="AU8" s="35"/>
      <c r="AV8" s="35"/>
      <c r="AW8" s="35"/>
      <c r="AX8" s="35"/>
      <c r="AY8" s="35"/>
      <c r="AZ8" s="35"/>
      <c r="BA8" s="35"/>
      <c r="BB8" s="35">
        <f>データ!U6</f>
        <v>82.22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-11.27</v>
      </c>
      <c r="J10" s="35"/>
      <c r="K10" s="35"/>
      <c r="L10" s="35"/>
      <c r="M10" s="35"/>
      <c r="N10" s="35"/>
      <c r="O10" s="35"/>
      <c r="P10" s="35">
        <f>データ!P6</f>
        <v>0.49</v>
      </c>
      <c r="Q10" s="35"/>
      <c r="R10" s="35"/>
      <c r="S10" s="35"/>
      <c r="T10" s="35"/>
      <c r="U10" s="35"/>
      <c r="V10" s="35"/>
      <c r="W10" s="35">
        <f>データ!Q6</f>
        <v>104.14</v>
      </c>
      <c r="X10" s="35"/>
      <c r="Y10" s="35"/>
      <c r="Z10" s="35"/>
      <c r="AA10" s="35"/>
      <c r="AB10" s="35"/>
      <c r="AC10" s="35"/>
      <c r="AD10" s="42">
        <f>データ!R6</f>
        <v>4045</v>
      </c>
      <c r="AE10" s="42"/>
      <c r="AF10" s="42"/>
      <c r="AG10" s="42"/>
      <c r="AH10" s="42"/>
      <c r="AI10" s="42"/>
      <c r="AJ10" s="42"/>
      <c r="AK10" s="2"/>
      <c r="AL10" s="42">
        <f>データ!V6</f>
        <v>291</v>
      </c>
      <c r="AM10" s="42"/>
      <c r="AN10" s="42"/>
      <c r="AO10" s="42"/>
      <c r="AP10" s="42"/>
      <c r="AQ10" s="42"/>
      <c r="AR10" s="42"/>
      <c r="AS10" s="42"/>
      <c r="AT10" s="35">
        <f>データ!W6</f>
        <v>0.24</v>
      </c>
      <c r="AU10" s="35"/>
      <c r="AV10" s="35"/>
      <c r="AW10" s="35"/>
      <c r="AX10" s="35"/>
      <c r="AY10" s="35"/>
      <c r="AZ10" s="35"/>
      <c r="BA10" s="35"/>
      <c r="BB10" s="35">
        <f>データ!X6</f>
        <v>1212.5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sWVGlXelR7CDSgm9JXuFs8PxwngLeru+yJUmfESoq0JYt1MAL/2h1SOeVEzeoX7qP3BdCKIWONt1OWiOLunCgw==" saltValue="pByuxDwBKKxGTZUbzXlJ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22063</v>
      </c>
      <c r="D6" s="19">
        <f t="shared" si="3"/>
        <v>46</v>
      </c>
      <c r="E6" s="19">
        <f t="shared" si="3"/>
        <v>17</v>
      </c>
      <c r="F6" s="19">
        <f t="shared" si="3"/>
        <v>9</v>
      </c>
      <c r="G6" s="19">
        <f t="shared" si="3"/>
        <v>0</v>
      </c>
      <c r="H6" s="19" t="str">
        <f t="shared" si="3"/>
        <v>青森県　十和田市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-11.27</v>
      </c>
      <c r="P6" s="20">
        <f t="shared" si="3"/>
        <v>0.49</v>
      </c>
      <c r="Q6" s="20">
        <f t="shared" si="3"/>
        <v>104.14</v>
      </c>
      <c r="R6" s="20">
        <f t="shared" si="3"/>
        <v>4045</v>
      </c>
      <c r="S6" s="20">
        <f t="shared" si="3"/>
        <v>59666</v>
      </c>
      <c r="T6" s="20">
        <f t="shared" si="3"/>
        <v>725.65</v>
      </c>
      <c r="U6" s="20">
        <f t="shared" si="3"/>
        <v>82.22</v>
      </c>
      <c r="V6" s="20">
        <f t="shared" si="3"/>
        <v>291</v>
      </c>
      <c r="W6" s="20">
        <f t="shared" si="3"/>
        <v>0.24</v>
      </c>
      <c r="X6" s="20">
        <f t="shared" si="3"/>
        <v>1212.5</v>
      </c>
      <c r="Y6" s="21">
        <f>IF(Y7="",NA(),Y7)</f>
        <v>95.26</v>
      </c>
      <c r="Z6" s="21">
        <f t="shared" ref="Z6:AH6" si="4">IF(Z7="",NA(),Z7)</f>
        <v>96.27</v>
      </c>
      <c r="AA6" s="21">
        <f t="shared" si="4"/>
        <v>97.2</v>
      </c>
      <c r="AB6" s="21">
        <f t="shared" si="4"/>
        <v>98.07</v>
      </c>
      <c r="AC6" s="21">
        <f t="shared" si="4"/>
        <v>99.69</v>
      </c>
      <c r="AD6" s="21">
        <f t="shared" si="4"/>
        <v>94.96</v>
      </c>
      <c r="AE6" s="21">
        <f t="shared" si="4"/>
        <v>91.26</v>
      </c>
      <c r="AF6" s="21">
        <f t="shared" si="4"/>
        <v>99.2</v>
      </c>
      <c r="AG6" s="21">
        <f t="shared" si="4"/>
        <v>100.42</v>
      </c>
      <c r="AH6" s="21">
        <f t="shared" si="4"/>
        <v>98.03</v>
      </c>
      <c r="AI6" s="20" t="str">
        <f>IF(AI7="","",IF(AI7="-","【-】","【"&amp;SUBSTITUTE(TEXT(AI7,"#,##0.00"),"-","△")&amp;"】"))</f>
        <v>【98.12】</v>
      </c>
      <c r="AJ6" s="21">
        <f>IF(AJ7="",NA(),AJ7)</f>
        <v>2510.59</v>
      </c>
      <c r="AK6" s="21">
        <f t="shared" ref="AK6:AS6" si="5">IF(AK7="",NA(),AK7)</f>
        <v>2667.87</v>
      </c>
      <c r="AL6" s="21">
        <f t="shared" si="5"/>
        <v>2678.93</v>
      </c>
      <c r="AM6" s="21">
        <f t="shared" si="5"/>
        <v>2677.94</v>
      </c>
      <c r="AN6" s="21">
        <f t="shared" si="5"/>
        <v>2724.84</v>
      </c>
      <c r="AO6" s="21">
        <f t="shared" si="5"/>
        <v>2162.27</v>
      </c>
      <c r="AP6" s="21">
        <f t="shared" si="5"/>
        <v>1597.09</v>
      </c>
      <c r="AQ6" s="21">
        <f t="shared" si="5"/>
        <v>1500.46</v>
      </c>
      <c r="AR6" s="21">
        <f t="shared" si="5"/>
        <v>762.05</v>
      </c>
      <c r="AS6" s="21">
        <f t="shared" si="5"/>
        <v>755.68</v>
      </c>
      <c r="AT6" s="20" t="str">
        <f>IF(AT7="","",IF(AT7="-","【-】","【"&amp;SUBSTITUTE(TEXT(AT7,"#,##0.00"),"-","△")&amp;"】"))</f>
        <v>【736.54】</v>
      </c>
      <c r="AU6" s="21">
        <f>IF(AU7="",NA(),AU7)</f>
        <v>95.88</v>
      </c>
      <c r="AV6" s="21">
        <f t="shared" ref="AV6:BD6" si="6">IF(AV7="",NA(),AV7)</f>
        <v>94.1</v>
      </c>
      <c r="AW6" s="21">
        <f t="shared" si="6"/>
        <v>92.38</v>
      </c>
      <c r="AX6" s="21">
        <f t="shared" si="6"/>
        <v>90.48</v>
      </c>
      <c r="AY6" s="21">
        <f t="shared" si="6"/>
        <v>89.16</v>
      </c>
      <c r="AZ6" s="21">
        <f t="shared" si="6"/>
        <v>86.34</v>
      </c>
      <c r="BA6" s="21">
        <f t="shared" si="6"/>
        <v>88.56</v>
      </c>
      <c r="BB6" s="21">
        <f t="shared" si="6"/>
        <v>81.260000000000005</v>
      </c>
      <c r="BC6" s="21">
        <f t="shared" si="6"/>
        <v>92.61</v>
      </c>
      <c r="BD6" s="21">
        <f t="shared" si="6"/>
        <v>91.41</v>
      </c>
      <c r="BE6" s="20" t="str">
        <f>IF(BE7="","",IF(BE7="-","【-】","【"&amp;SUBSTITUTE(TEXT(BE7,"#,##0.00"),"-","△")&amp;"】"))</f>
        <v>【91.53】</v>
      </c>
      <c r="BF6" s="21">
        <f>IF(BF7="",NA(),BF7)</f>
        <v>3719.35</v>
      </c>
      <c r="BG6" s="21">
        <f t="shared" ref="BG6:BO6" si="7">IF(BG7="",NA(),BG7)</f>
        <v>3940.4</v>
      </c>
      <c r="BH6" s="21">
        <f t="shared" si="7"/>
        <v>3601.35</v>
      </c>
      <c r="BI6" s="21">
        <f t="shared" si="7"/>
        <v>3180.99</v>
      </c>
      <c r="BJ6" s="21">
        <f t="shared" si="7"/>
        <v>2763.32</v>
      </c>
      <c r="BK6" s="21">
        <f t="shared" si="7"/>
        <v>2559.94</v>
      </c>
      <c r="BL6" s="21">
        <f t="shared" si="7"/>
        <v>1837.88</v>
      </c>
      <c r="BM6" s="21">
        <f t="shared" si="7"/>
        <v>1748.51</v>
      </c>
      <c r="BN6" s="21">
        <f t="shared" si="7"/>
        <v>1640.16</v>
      </c>
      <c r="BO6" s="21">
        <f t="shared" si="7"/>
        <v>1521.05</v>
      </c>
      <c r="BP6" s="20" t="str">
        <f>IF(BP7="","",IF(BP7="-","【-】","【"&amp;SUBSTITUTE(TEXT(BP7,"#,##0.00"),"-","△")&amp;"】"))</f>
        <v>【1,522.01】</v>
      </c>
      <c r="BQ6" s="21">
        <f>IF(BQ7="",NA(),BQ7)</f>
        <v>50.91</v>
      </c>
      <c r="BR6" s="21">
        <f t="shared" ref="BR6:BZ6" si="8">IF(BR7="",NA(),BR7)</f>
        <v>49.17</v>
      </c>
      <c r="BS6" s="21">
        <f t="shared" si="8"/>
        <v>46.23</v>
      </c>
      <c r="BT6" s="21">
        <f t="shared" si="8"/>
        <v>49.73</v>
      </c>
      <c r="BU6" s="21">
        <f t="shared" si="8"/>
        <v>48.92</v>
      </c>
      <c r="BV6" s="21">
        <f t="shared" si="8"/>
        <v>37.82</v>
      </c>
      <c r="BW6" s="21">
        <f t="shared" si="8"/>
        <v>35.03</v>
      </c>
      <c r="BX6" s="21">
        <f t="shared" si="8"/>
        <v>34.99</v>
      </c>
      <c r="BY6" s="21">
        <f t="shared" si="8"/>
        <v>38.270000000000003</v>
      </c>
      <c r="BZ6" s="21">
        <f t="shared" si="8"/>
        <v>37.520000000000003</v>
      </c>
      <c r="CA6" s="20" t="str">
        <f>IF(CA7="","",IF(CA7="-","【-】","【"&amp;SUBSTITUTE(TEXT(CA7,"#,##0.00"),"-","△")&amp;"】"))</f>
        <v>【37.79】</v>
      </c>
      <c r="CB6" s="21">
        <f>IF(CB7="",NA(),CB7)</f>
        <v>397.19</v>
      </c>
      <c r="CC6" s="21">
        <f t="shared" ref="CC6:CK6" si="9">IF(CC7="",NA(),CC7)</f>
        <v>409.09</v>
      </c>
      <c r="CD6" s="21">
        <f t="shared" si="9"/>
        <v>437.92</v>
      </c>
      <c r="CE6" s="21">
        <f t="shared" si="9"/>
        <v>407.44</v>
      </c>
      <c r="CF6" s="21">
        <f t="shared" si="9"/>
        <v>418.94</v>
      </c>
      <c r="CG6" s="21">
        <f t="shared" si="9"/>
        <v>482.51</v>
      </c>
      <c r="CH6" s="21">
        <f t="shared" si="9"/>
        <v>525.22</v>
      </c>
      <c r="CI6" s="21">
        <f t="shared" si="9"/>
        <v>520.91999999999996</v>
      </c>
      <c r="CJ6" s="21">
        <f t="shared" si="9"/>
        <v>486.77</v>
      </c>
      <c r="CK6" s="21">
        <f t="shared" si="9"/>
        <v>502.1</v>
      </c>
      <c r="CL6" s="20" t="str">
        <f>IF(CL7="","",IF(CL7="-","【-】","【"&amp;SUBSTITUTE(TEXT(CL7,"#,##0.00"),"-","△")&amp;"】"))</f>
        <v>【497.52】</v>
      </c>
      <c r="CM6" s="21">
        <f>IF(CM7="",NA(),CM7)</f>
        <v>45.53</v>
      </c>
      <c r="CN6" s="21">
        <f t="shared" ref="CN6:CV6" si="10">IF(CN7="",NA(),CN7)</f>
        <v>47.15</v>
      </c>
      <c r="CO6" s="21">
        <f t="shared" si="10"/>
        <v>47.15</v>
      </c>
      <c r="CP6" s="21">
        <f t="shared" si="10"/>
        <v>47.15</v>
      </c>
      <c r="CQ6" s="21">
        <f t="shared" si="10"/>
        <v>46.34</v>
      </c>
      <c r="CR6" s="21">
        <f t="shared" si="10"/>
        <v>39.15</v>
      </c>
      <c r="CS6" s="21">
        <f t="shared" si="10"/>
        <v>35.340000000000003</v>
      </c>
      <c r="CT6" s="21">
        <f t="shared" si="10"/>
        <v>34.68</v>
      </c>
      <c r="CU6" s="21">
        <f t="shared" si="10"/>
        <v>34.700000000000003</v>
      </c>
      <c r="CV6" s="21">
        <f t="shared" si="10"/>
        <v>46.83</v>
      </c>
      <c r="CW6" s="20" t="str">
        <f>IF(CW7="","",IF(CW7="-","【-】","【"&amp;SUBSTITUTE(TEXT(CW7,"#,##0.00"),"-","△")&amp;"】"))</f>
        <v>【46.97】</v>
      </c>
      <c r="CX6" s="21">
        <f>IF(CX7="",NA(),CX7)</f>
        <v>98.23</v>
      </c>
      <c r="CY6" s="21">
        <f t="shared" ref="CY6:DG6" si="11">IF(CY7="",NA(),CY7)</f>
        <v>98.13</v>
      </c>
      <c r="CZ6" s="21">
        <f t="shared" si="11"/>
        <v>97.77</v>
      </c>
      <c r="DA6" s="21">
        <f t="shared" si="11"/>
        <v>97.65</v>
      </c>
      <c r="DB6" s="21">
        <f t="shared" si="11"/>
        <v>97.59</v>
      </c>
      <c r="DC6" s="21">
        <f t="shared" si="11"/>
        <v>89.54</v>
      </c>
      <c r="DD6" s="21">
        <f t="shared" si="11"/>
        <v>91.52</v>
      </c>
      <c r="DE6" s="21">
        <f t="shared" si="11"/>
        <v>90.33</v>
      </c>
      <c r="DF6" s="21">
        <f t="shared" si="11"/>
        <v>90.04</v>
      </c>
      <c r="DG6" s="21">
        <f t="shared" si="11"/>
        <v>90.58</v>
      </c>
      <c r="DH6" s="20" t="str">
        <f>IF(DH7="","",IF(DH7="-","【-】","【"&amp;SUBSTITUTE(TEXT(DH7,"#,##0.00"),"-","△")&amp;"】"))</f>
        <v>【90.42】</v>
      </c>
      <c r="DI6" s="21">
        <f>IF(DI7="",NA(),DI7)</f>
        <v>38.03</v>
      </c>
      <c r="DJ6" s="21">
        <f t="shared" ref="DJ6:DR6" si="12">IF(DJ7="",NA(),DJ7)</f>
        <v>40.67</v>
      </c>
      <c r="DK6" s="21">
        <f t="shared" si="12"/>
        <v>43.32</v>
      </c>
      <c r="DL6" s="21">
        <f t="shared" si="12"/>
        <v>45.96</v>
      </c>
      <c r="DM6" s="21">
        <f t="shared" si="12"/>
        <v>48.6</v>
      </c>
      <c r="DN6" s="21">
        <f t="shared" si="12"/>
        <v>31.15</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22063</v>
      </c>
      <c r="D7" s="23">
        <v>46</v>
      </c>
      <c r="E7" s="23">
        <v>17</v>
      </c>
      <c r="F7" s="23">
        <v>9</v>
      </c>
      <c r="G7" s="23">
        <v>0</v>
      </c>
      <c r="H7" s="23" t="s">
        <v>96</v>
      </c>
      <c r="I7" s="23" t="s">
        <v>97</v>
      </c>
      <c r="J7" s="23" t="s">
        <v>98</v>
      </c>
      <c r="K7" s="23" t="s">
        <v>99</v>
      </c>
      <c r="L7" s="23" t="s">
        <v>100</v>
      </c>
      <c r="M7" s="23" t="s">
        <v>101</v>
      </c>
      <c r="N7" s="24" t="s">
        <v>102</v>
      </c>
      <c r="O7" s="24">
        <v>-11.27</v>
      </c>
      <c r="P7" s="24">
        <v>0.49</v>
      </c>
      <c r="Q7" s="24">
        <v>104.14</v>
      </c>
      <c r="R7" s="24">
        <v>4045</v>
      </c>
      <c r="S7" s="24">
        <v>59666</v>
      </c>
      <c r="T7" s="24">
        <v>725.65</v>
      </c>
      <c r="U7" s="24">
        <v>82.22</v>
      </c>
      <c r="V7" s="24">
        <v>291</v>
      </c>
      <c r="W7" s="24">
        <v>0.24</v>
      </c>
      <c r="X7" s="24">
        <v>1212.5</v>
      </c>
      <c r="Y7" s="24">
        <v>95.26</v>
      </c>
      <c r="Z7" s="24">
        <v>96.27</v>
      </c>
      <c r="AA7" s="24">
        <v>97.2</v>
      </c>
      <c r="AB7" s="24">
        <v>98.07</v>
      </c>
      <c r="AC7" s="24">
        <v>99.69</v>
      </c>
      <c r="AD7" s="24">
        <v>94.96</v>
      </c>
      <c r="AE7" s="24">
        <v>91.26</v>
      </c>
      <c r="AF7" s="24">
        <v>99.2</v>
      </c>
      <c r="AG7" s="24">
        <v>100.42</v>
      </c>
      <c r="AH7" s="24">
        <v>98.03</v>
      </c>
      <c r="AI7" s="24">
        <v>98.12</v>
      </c>
      <c r="AJ7" s="24">
        <v>2510.59</v>
      </c>
      <c r="AK7" s="24">
        <v>2667.87</v>
      </c>
      <c r="AL7" s="24">
        <v>2678.93</v>
      </c>
      <c r="AM7" s="24">
        <v>2677.94</v>
      </c>
      <c r="AN7" s="24">
        <v>2724.84</v>
      </c>
      <c r="AO7" s="24">
        <v>2162.27</v>
      </c>
      <c r="AP7" s="24">
        <v>1597.09</v>
      </c>
      <c r="AQ7" s="24">
        <v>1500.46</v>
      </c>
      <c r="AR7" s="24">
        <v>762.05</v>
      </c>
      <c r="AS7" s="24">
        <v>755.68</v>
      </c>
      <c r="AT7" s="24">
        <v>736.54</v>
      </c>
      <c r="AU7" s="24">
        <v>95.88</v>
      </c>
      <c r="AV7" s="24">
        <v>94.1</v>
      </c>
      <c r="AW7" s="24">
        <v>92.38</v>
      </c>
      <c r="AX7" s="24">
        <v>90.48</v>
      </c>
      <c r="AY7" s="24">
        <v>89.16</v>
      </c>
      <c r="AZ7" s="24">
        <v>86.34</v>
      </c>
      <c r="BA7" s="24">
        <v>88.56</v>
      </c>
      <c r="BB7" s="24">
        <v>81.260000000000005</v>
      </c>
      <c r="BC7" s="24">
        <v>92.61</v>
      </c>
      <c r="BD7" s="24">
        <v>91.41</v>
      </c>
      <c r="BE7" s="24">
        <v>91.53</v>
      </c>
      <c r="BF7" s="24">
        <v>3719.35</v>
      </c>
      <c r="BG7" s="24">
        <v>3940.4</v>
      </c>
      <c r="BH7" s="24">
        <v>3601.35</v>
      </c>
      <c r="BI7" s="24">
        <v>3180.99</v>
      </c>
      <c r="BJ7" s="24">
        <v>2763.32</v>
      </c>
      <c r="BK7" s="24">
        <v>2559.94</v>
      </c>
      <c r="BL7" s="24">
        <v>1837.88</v>
      </c>
      <c r="BM7" s="24">
        <v>1748.51</v>
      </c>
      <c r="BN7" s="24">
        <v>1640.16</v>
      </c>
      <c r="BO7" s="24">
        <v>1521.05</v>
      </c>
      <c r="BP7" s="24">
        <v>1522.01</v>
      </c>
      <c r="BQ7" s="24">
        <v>50.91</v>
      </c>
      <c r="BR7" s="24">
        <v>49.17</v>
      </c>
      <c r="BS7" s="24">
        <v>46.23</v>
      </c>
      <c r="BT7" s="24">
        <v>49.73</v>
      </c>
      <c r="BU7" s="24">
        <v>48.92</v>
      </c>
      <c r="BV7" s="24">
        <v>37.82</v>
      </c>
      <c r="BW7" s="24">
        <v>35.03</v>
      </c>
      <c r="BX7" s="24">
        <v>34.99</v>
      </c>
      <c r="BY7" s="24">
        <v>38.270000000000003</v>
      </c>
      <c r="BZ7" s="24">
        <v>37.520000000000003</v>
      </c>
      <c r="CA7" s="24">
        <v>37.79</v>
      </c>
      <c r="CB7" s="24">
        <v>397.19</v>
      </c>
      <c r="CC7" s="24">
        <v>409.09</v>
      </c>
      <c r="CD7" s="24">
        <v>437.92</v>
      </c>
      <c r="CE7" s="24">
        <v>407.44</v>
      </c>
      <c r="CF7" s="24">
        <v>418.94</v>
      </c>
      <c r="CG7" s="24">
        <v>482.51</v>
      </c>
      <c r="CH7" s="24">
        <v>525.22</v>
      </c>
      <c r="CI7" s="24">
        <v>520.91999999999996</v>
      </c>
      <c r="CJ7" s="24">
        <v>486.77</v>
      </c>
      <c r="CK7" s="24">
        <v>502.1</v>
      </c>
      <c r="CL7" s="24">
        <v>497.52</v>
      </c>
      <c r="CM7" s="24">
        <v>45.53</v>
      </c>
      <c r="CN7" s="24">
        <v>47.15</v>
      </c>
      <c r="CO7" s="24">
        <v>47.15</v>
      </c>
      <c r="CP7" s="24">
        <v>47.15</v>
      </c>
      <c r="CQ7" s="24">
        <v>46.34</v>
      </c>
      <c r="CR7" s="24">
        <v>39.15</v>
      </c>
      <c r="CS7" s="24">
        <v>35.340000000000003</v>
      </c>
      <c r="CT7" s="24">
        <v>34.68</v>
      </c>
      <c r="CU7" s="24">
        <v>34.700000000000003</v>
      </c>
      <c r="CV7" s="24">
        <v>46.83</v>
      </c>
      <c r="CW7" s="24">
        <v>46.97</v>
      </c>
      <c r="CX7" s="24">
        <v>98.23</v>
      </c>
      <c r="CY7" s="24">
        <v>98.13</v>
      </c>
      <c r="CZ7" s="24">
        <v>97.77</v>
      </c>
      <c r="DA7" s="24">
        <v>97.65</v>
      </c>
      <c r="DB7" s="24">
        <v>97.59</v>
      </c>
      <c r="DC7" s="24">
        <v>89.54</v>
      </c>
      <c r="DD7" s="24">
        <v>91.52</v>
      </c>
      <c r="DE7" s="24">
        <v>90.33</v>
      </c>
      <c r="DF7" s="24">
        <v>90.04</v>
      </c>
      <c r="DG7" s="24">
        <v>90.58</v>
      </c>
      <c r="DH7" s="24">
        <v>90.42</v>
      </c>
      <c r="DI7" s="24">
        <v>38.03</v>
      </c>
      <c r="DJ7" s="24">
        <v>40.67</v>
      </c>
      <c r="DK7" s="24">
        <v>43.32</v>
      </c>
      <c r="DL7" s="24">
        <v>45.96</v>
      </c>
      <c r="DM7" s="24">
        <v>48.6</v>
      </c>
      <c r="DN7" s="24">
        <v>31.15</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suido-043</cp:lastModifiedBy>
  <dcterms:created xsi:type="dcterms:W3CDTF">2022-12-01T01:39:36Z</dcterms:created>
  <dcterms:modified xsi:type="dcterms:W3CDTF">2023-02-02T01:25:15Z</dcterms:modified>
  <cp:category/>
</cp:coreProperties>
</file>